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40" yWindow="580" windowWidth="35860" windowHeight="14860" tabRatio="500" activeTab="0"/>
  </bookViews>
  <sheets>
    <sheet name="Sheet1" sheetId="1" r:id="rId1"/>
  </sheets>
  <definedNames/>
  <calcPr fullCalcOnLoad="1"/>
</workbook>
</file>

<file path=xl/comments1.xml><?xml version="1.0" encoding="utf-8"?>
<comments xmlns="http://schemas.openxmlformats.org/spreadsheetml/2006/main">
  <authors>
    <author>blfredenbor</author>
    <author>brittni</author>
    <author>Brian Fredensborg</author>
    <author>Anson</author>
  </authors>
  <commentList>
    <comment ref="V404" authorId="0">
      <text>
        <r>
          <rPr>
            <b/>
            <sz val="8"/>
            <rFont val="Tahoma"/>
            <family val="2"/>
          </rPr>
          <t>blfredenbor:</t>
        </r>
        <r>
          <rPr>
            <sz val="8"/>
            <rFont val="Tahoma"/>
            <family val="2"/>
          </rPr>
          <t xml:space="preserve">
furca=0.1944 mm</t>
        </r>
      </text>
    </comment>
    <comment ref="Y404" authorId="0">
      <text>
        <r>
          <rPr>
            <b/>
            <sz val="8"/>
            <rFont val="Tahoma"/>
            <family val="2"/>
          </rPr>
          <t>blfredenbor:</t>
        </r>
        <r>
          <rPr>
            <sz val="8"/>
            <rFont val="Tahoma"/>
            <family val="2"/>
          </rPr>
          <t xml:space="preserve">
furca=0.0167 mm</t>
        </r>
      </text>
    </comment>
    <comment ref="V405" authorId="0">
      <text>
        <r>
          <rPr>
            <b/>
            <sz val="8"/>
            <rFont val="Tahoma"/>
            <family val="2"/>
          </rPr>
          <t>blfredenbor:</t>
        </r>
        <r>
          <rPr>
            <sz val="8"/>
            <rFont val="Tahoma"/>
            <family val="2"/>
          </rPr>
          <t xml:space="preserve">
furca=0.241</t>
        </r>
      </text>
    </comment>
    <comment ref="Y405" authorId="0">
      <text>
        <r>
          <rPr>
            <b/>
            <sz val="8"/>
            <rFont val="Tahoma"/>
            <family val="2"/>
          </rPr>
          <t>blfredenbor:</t>
        </r>
        <r>
          <rPr>
            <sz val="8"/>
            <rFont val="Tahoma"/>
            <family val="2"/>
          </rPr>
          <t xml:space="preserve">
furca=0.019</t>
        </r>
      </text>
    </comment>
    <comment ref="V41" authorId="0">
      <text>
        <r>
          <rPr>
            <b/>
            <sz val="8"/>
            <rFont val="Tahoma"/>
            <family val="2"/>
          </rPr>
          <t>blfredenbor:</t>
        </r>
        <r>
          <rPr>
            <sz val="8"/>
            <rFont val="Tahoma"/>
            <family val="2"/>
          </rPr>
          <t xml:space="preserve">
furca= 0.093 mm</t>
        </r>
      </text>
    </comment>
    <comment ref="Y41" authorId="0">
      <text>
        <r>
          <rPr>
            <b/>
            <sz val="8"/>
            <rFont val="Tahoma"/>
            <family val="2"/>
          </rPr>
          <t>blfredenbor:</t>
        </r>
        <r>
          <rPr>
            <sz val="8"/>
            <rFont val="Tahoma"/>
            <family val="2"/>
          </rPr>
          <t xml:space="preserve">
furca = 0.014 mm</t>
        </r>
      </text>
    </comment>
    <comment ref="AD246" authorId="1">
      <text>
        <r>
          <rPr>
            <b/>
            <sz val="9"/>
            <rFont val="Tahoma"/>
            <family val="2"/>
          </rPr>
          <t>brittni:</t>
        </r>
        <r>
          <rPr>
            <sz val="9"/>
            <rFont val="Tahoma"/>
            <family val="2"/>
          </rPr>
          <t xml:space="preserve">
Kagan 1951 70:281 
TAM</t>
        </r>
      </text>
    </comment>
    <comment ref="V399" authorId="0">
      <text>
        <r>
          <rPr>
            <b/>
            <sz val="8"/>
            <rFont val="Tahoma"/>
            <family val="2"/>
          </rPr>
          <t>blfredenbor:</t>
        </r>
        <r>
          <rPr>
            <sz val="8"/>
            <rFont val="Tahoma"/>
            <family val="2"/>
          </rPr>
          <t xml:space="preserve">
furca=0.218</t>
        </r>
      </text>
    </comment>
    <comment ref="Y399" authorId="0">
      <text>
        <r>
          <rPr>
            <b/>
            <sz val="8"/>
            <rFont val="Tahoma"/>
            <family val="2"/>
          </rPr>
          <t>blfredenbor:</t>
        </r>
        <r>
          <rPr>
            <sz val="8"/>
            <rFont val="Tahoma"/>
            <family val="2"/>
          </rPr>
          <t xml:space="preserve">
furca=0.02</t>
        </r>
      </text>
    </comment>
    <comment ref="V157" authorId="0">
      <text>
        <r>
          <rPr>
            <b/>
            <sz val="8"/>
            <rFont val="Tahoma"/>
            <family val="2"/>
          </rPr>
          <t>blfredenbor:</t>
        </r>
        <r>
          <rPr>
            <sz val="8"/>
            <rFont val="Tahoma"/>
            <family val="2"/>
          </rPr>
          <t xml:space="preserve">
furca= 0.254</t>
        </r>
      </text>
    </comment>
    <comment ref="Y157" authorId="0">
      <text>
        <r>
          <rPr>
            <b/>
            <sz val="8"/>
            <rFont val="Tahoma"/>
            <family val="2"/>
          </rPr>
          <t>blfredenbor:</t>
        </r>
        <r>
          <rPr>
            <sz val="8"/>
            <rFont val="Tahoma"/>
            <family val="2"/>
          </rPr>
          <t xml:space="preserve">
furca= 0.026</t>
        </r>
      </text>
    </comment>
    <comment ref="V397" authorId="0">
      <text>
        <r>
          <rPr>
            <b/>
            <sz val="8"/>
            <rFont val="Tahoma"/>
            <family val="2"/>
          </rPr>
          <t>blfredenbor:</t>
        </r>
        <r>
          <rPr>
            <sz val="8"/>
            <rFont val="Tahoma"/>
            <family val="2"/>
          </rPr>
          <t xml:space="preserve">
furca=0.205</t>
        </r>
      </text>
    </comment>
    <comment ref="V398" authorId="0">
      <text>
        <r>
          <rPr>
            <b/>
            <sz val="8"/>
            <rFont val="Tahoma"/>
            <family val="2"/>
          </rPr>
          <t>blfredenbor:</t>
        </r>
        <r>
          <rPr>
            <sz val="8"/>
            <rFont val="Tahoma"/>
            <family val="2"/>
          </rPr>
          <t xml:space="preserve">
furca=0.234</t>
        </r>
      </text>
    </comment>
    <comment ref="V401" authorId="0">
      <text>
        <r>
          <rPr>
            <b/>
            <sz val="8"/>
            <rFont val="Tahoma"/>
            <family val="2"/>
          </rPr>
          <t>blfredenbor:</t>
        </r>
        <r>
          <rPr>
            <sz val="8"/>
            <rFont val="Tahoma"/>
            <family val="2"/>
          </rPr>
          <t xml:space="preserve">
furca=0.227</t>
        </r>
      </text>
    </comment>
    <comment ref="V25" authorId="0">
      <text>
        <r>
          <rPr>
            <b/>
            <sz val="8"/>
            <rFont val="Tahoma"/>
            <family val="2"/>
          </rPr>
          <t>blfredenbor:</t>
        </r>
        <r>
          <rPr>
            <sz val="8"/>
            <rFont val="Tahoma"/>
            <family val="2"/>
          </rPr>
          <t xml:space="preserve">
furca= 0.165</t>
        </r>
      </text>
    </comment>
    <comment ref="V64" authorId="0">
      <text>
        <r>
          <rPr>
            <b/>
            <sz val="8"/>
            <rFont val="Tahoma"/>
            <family val="2"/>
          </rPr>
          <t>blfredenbor:</t>
        </r>
        <r>
          <rPr>
            <sz val="8"/>
            <rFont val="Tahoma"/>
            <family val="2"/>
          </rPr>
          <t xml:space="preserve">
furca=0.050</t>
        </r>
      </text>
    </comment>
    <comment ref="V85" authorId="0">
      <text>
        <r>
          <rPr>
            <b/>
            <sz val="8"/>
            <rFont val="Tahoma"/>
            <family val="2"/>
          </rPr>
          <t>blfredenbor:</t>
        </r>
        <r>
          <rPr>
            <sz val="8"/>
            <rFont val="Tahoma"/>
            <family val="2"/>
          </rPr>
          <t xml:space="preserve">
furca=0.315</t>
        </r>
      </text>
    </comment>
    <comment ref="V86" authorId="0">
      <text>
        <r>
          <rPr>
            <b/>
            <sz val="8"/>
            <rFont val="Tahoma"/>
            <family val="2"/>
          </rPr>
          <t>blfredenbor:</t>
        </r>
        <r>
          <rPr>
            <sz val="8"/>
            <rFont val="Tahoma"/>
            <family val="2"/>
          </rPr>
          <t xml:space="preserve">
furca=0.252</t>
        </r>
      </text>
    </comment>
    <comment ref="Y86" authorId="0">
      <text>
        <r>
          <rPr>
            <b/>
            <sz val="8"/>
            <rFont val="Tahoma"/>
            <family val="2"/>
          </rPr>
          <t>blfredenbor:</t>
        </r>
        <r>
          <rPr>
            <sz val="8"/>
            <rFont val="Tahoma"/>
            <family val="2"/>
          </rPr>
          <t xml:space="preserve">
furca=0.022</t>
        </r>
      </text>
    </comment>
    <comment ref="V89" authorId="0">
      <text>
        <r>
          <rPr>
            <b/>
            <sz val="8"/>
            <rFont val="Tahoma"/>
            <family val="2"/>
          </rPr>
          <t>blfredenbor:</t>
        </r>
        <r>
          <rPr>
            <sz val="8"/>
            <rFont val="Tahoma"/>
            <family val="2"/>
          </rPr>
          <t xml:space="preserve">
furca=0.255</t>
        </r>
      </text>
    </comment>
    <comment ref="V94" authorId="0">
      <text>
        <r>
          <rPr>
            <b/>
            <sz val="8"/>
            <rFont val="Tahoma"/>
            <family val="2"/>
          </rPr>
          <t>blfredenbor:</t>
        </r>
        <r>
          <rPr>
            <sz val="8"/>
            <rFont val="Tahoma"/>
            <family val="2"/>
          </rPr>
          <t xml:space="preserve">
furca= 0.224</t>
        </r>
      </text>
    </comment>
    <comment ref="Y94" authorId="0">
      <text>
        <r>
          <rPr>
            <b/>
            <sz val="8"/>
            <rFont val="Tahoma"/>
            <family val="2"/>
          </rPr>
          <t>blfredenbor:</t>
        </r>
        <r>
          <rPr>
            <sz val="8"/>
            <rFont val="Tahoma"/>
            <family val="2"/>
          </rPr>
          <t xml:space="preserve">
furca= 0.026</t>
        </r>
      </text>
    </comment>
    <comment ref="V104" authorId="1">
      <text>
        <r>
          <rPr>
            <b/>
            <sz val="9"/>
            <rFont val="Tahoma"/>
            <family val="2"/>
          </rPr>
          <t>brittni:</t>
        </r>
        <r>
          <rPr>
            <sz val="9"/>
            <rFont val="Tahoma"/>
            <family val="2"/>
          </rPr>
          <t xml:space="preserve">
furca: 0.321</t>
        </r>
      </text>
    </comment>
    <comment ref="V106" authorId="0">
      <text>
        <r>
          <rPr>
            <b/>
            <sz val="8"/>
            <rFont val="Tahoma"/>
            <family val="2"/>
          </rPr>
          <t>blfredenbor:</t>
        </r>
        <r>
          <rPr>
            <sz val="8"/>
            <rFont val="Tahoma"/>
            <family val="2"/>
          </rPr>
          <t xml:space="preserve">
furca= 0.210</t>
        </r>
      </text>
    </comment>
    <comment ref="Y106" authorId="0">
      <text>
        <r>
          <rPr>
            <b/>
            <sz val="8"/>
            <rFont val="Tahoma"/>
            <family val="2"/>
          </rPr>
          <t>blfredenbor:</t>
        </r>
        <r>
          <rPr>
            <sz val="8"/>
            <rFont val="Tahoma"/>
            <family val="2"/>
          </rPr>
          <t xml:space="preserve">
furca = 0.017</t>
        </r>
      </text>
    </comment>
    <comment ref="V107" authorId="1">
      <text>
        <r>
          <rPr>
            <b/>
            <sz val="9"/>
            <rFont val="Tahoma"/>
            <family val="2"/>
          </rPr>
          <t>brittni:</t>
        </r>
        <r>
          <rPr>
            <sz val="9"/>
            <rFont val="Tahoma"/>
            <family val="2"/>
          </rPr>
          <t xml:space="preserve">
furca: 0.2663</t>
        </r>
      </text>
    </comment>
    <comment ref="V108" authorId="0">
      <text>
        <r>
          <rPr>
            <b/>
            <sz val="8"/>
            <rFont val="Tahoma"/>
            <family val="2"/>
          </rPr>
          <t>blfredenbor:</t>
        </r>
        <r>
          <rPr>
            <sz val="8"/>
            <rFont val="Tahoma"/>
            <family val="2"/>
          </rPr>
          <t xml:space="preserve">
furca=0.2012</t>
        </r>
      </text>
    </comment>
    <comment ref="V110" authorId="0">
      <text>
        <r>
          <rPr>
            <b/>
            <sz val="8"/>
            <rFont val="Tahoma"/>
            <family val="2"/>
          </rPr>
          <t>blfredenbor:</t>
        </r>
        <r>
          <rPr>
            <sz val="8"/>
            <rFont val="Tahoma"/>
            <family val="2"/>
          </rPr>
          <t xml:space="preserve">
furca=0.2729</t>
        </r>
      </text>
    </comment>
    <comment ref="V139" authorId="0">
      <text>
        <r>
          <rPr>
            <b/>
            <sz val="8"/>
            <rFont val="Tahoma"/>
            <family val="2"/>
          </rPr>
          <t>blfredenbor:</t>
        </r>
        <r>
          <rPr>
            <sz val="8"/>
            <rFont val="Tahoma"/>
            <family val="2"/>
          </rPr>
          <t xml:space="preserve">
furca=0.108</t>
        </r>
      </text>
    </comment>
    <comment ref="Y139" authorId="0">
      <text>
        <r>
          <rPr>
            <b/>
            <sz val="8"/>
            <rFont val="Tahoma"/>
            <family val="2"/>
          </rPr>
          <t>blfredenbor:</t>
        </r>
        <r>
          <rPr>
            <sz val="8"/>
            <rFont val="Tahoma"/>
            <family val="2"/>
          </rPr>
          <t xml:space="preserve">
furca=0.020</t>
        </r>
      </text>
    </comment>
    <comment ref="V199" authorId="1">
      <text>
        <r>
          <rPr>
            <b/>
            <sz val="9"/>
            <rFont val="Tahoma"/>
            <family val="2"/>
          </rPr>
          <t>brittni:</t>
        </r>
        <r>
          <rPr>
            <sz val="9"/>
            <rFont val="Tahoma"/>
            <family val="2"/>
          </rPr>
          <t xml:space="preserve">
furca: 0.216</t>
        </r>
      </text>
    </comment>
    <comment ref="V267" authorId="0">
      <text>
        <r>
          <rPr>
            <b/>
            <sz val="8"/>
            <rFont val="Tahoma"/>
            <family val="2"/>
          </rPr>
          <t>blfredenbor:</t>
        </r>
        <r>
          <rPr>
            <sz val="8"/>
            <rFont val="Tahoma"/>
            <family val="2"/>
          </rPr>
          <t xml:space="preserve">
furca=0.177</t>
        </r>
      </text>
    </comment>
    <comment ref="Y267" authorId="0">
      <text>
        <r>
          <rPr>
            <b/>
            <sz val="8"/>
            <rFont val="Tahoma"/>
            <family val="2"/>
          </rPr>
          <t>blfredenbor:</t>
        </r>
        <r>
          <rPr>
            <sz val="8"/>
            <rFont val="Tahoma"/>
            <family val="2"/>
          </rPr>
          <t xml:space="preserve">
furca=0.013</t>
        </r>
      </text>
    </comment>
    <comment ref="V324" authorId="0">
      <text>
        <r>
          <rPr>
            <b/>
            <sz val="8"/>
            <rFont val="Tahoma"/>
            <family val="2"/>
          </rPr>
          <t>blfredenbor:</t>
        </r>
        <r>
          <rPr>
            <sz val="8"/>
            <rFont val="Tahoma"/>
            <family val="2"/>
          </rPr>
          <t xml:space="preserve">
furca= 0.234</t>
        </r>
      </text>
    </comment>
    <comment ref="Y324" authorId="0">
      <text>
        <r>
          <rPr>
            <b/>
            <sz val="8"/>
            <rFont val="Tahoma"/>
            <family val="2"/>
          </rPr>
          <t>blfredenbor:</t>
        </r>
        <r>
          <rPr>
            <sz val="8"/>
            <rFont val="Tahoma"/>
            <family val="2"/>
          </rPr>
          <t xml:space="preserve">
furca = 0.021</t>
        </r>
      </text>
    </comment>
    <comment ref="V325" authorId="0">
      <text>
        <r>
          <rPr>
            <b/>
            <sz val="8"/>
            <rFont val="Tahoma"/>
            <family val="2"/>
          </rPr>
          <t>blfredenbor:</t>
        </r>
        <r>
          <rPr>
            <sz val="8"/>
            <rFont val="Tahoma"/>
            <family val="2"/>
          </rPr>
          <t xml:space="preserve">
furca=0.219</t>
        </r>
      </text>
    </comment>
    <comment ref="V331" authorId="0">
      <text>
        <r>
          <rPr>
            <b/>
            <sz val="8"/>
            <rFont val="Tahoma"/>
            <family val="2"/>
          </rPr>
          <t>blfredenbor:</t>
        </r>
        <r>
          <rPr>
            <sz val="8"/>
            <rFont val="Tahoma"/>
            <family val="2"/>
          </rPr>
          <t xml:space="preserve">
furca=0.365</t>
        </r>
      </text>
    </comment>
    <comment ref="V362" authorId="0">
      <text>
        <r>
          <rPr>
            <b/>
            <sz val="8"/>
            <rFont val="Tahoma"/>
            <family val="2"/>
          </rPr>
          <t>blfredenbor:</t>
        </r>
        <r>
          <rPr>
            <sz val="8"/>
            <rFont val="Tahoma"/>
            <family val="2"/>
          </rPr>
          <t xml:space="preserve">
furca=0.131 mm</t>
        </r>
      </text>
    </comment>
    <comment ref="V363" authorId="0">
      <text>
        <r>
          <rPr>
            <b/>
            <sz val="8"/>
            <rFont val="Tahoma"/>
            <family val="2"/>
          </rPr>
          <t>blfredenbor:</t>
        </r>
        <r>
          <rPr>
            <sz val="8"/>
            <rFont val="Tahoma"/>
            <family val="2"/>
          </rPr>
          <t xml:space="preserve">
furca=0.071</t>
        </r>
      </text>
    </comment>
    <comment ref="V364" authorId="0">
      <text>
        <r>
          <rPr>
            <b/>
            <sz val="8"/>
            <rFont val="Tahoma"/>
            <family val="2"/>
          </rPr>
          <t>blfredenbor:</t>
        </r>
        <r>
          <rPr>
            <sz val="8"/>
            <rFont val="Tahoma"/>
            <family val="2"/>
          </rPr>
          <t xml:space="preserve">
furca=0.076</t>
        </r>
      </text>
    </comment>
    <comment ref="V365" authorId="0">
      <text>
        <r>
          <rPr>
            <b/>
            <sz val="8"/>
            <rFont val="Tahoma"/>
            <family val="2"/>
          </rPr>
          <t>blfredenbor:</t>
        </r>
        <r>
          <rPr>
            <sz val="8"/>
            <rFont val="Tahoma"/>
            <family val="2"/>
          </rPr>
          <t xml:space="preserve">
furca=0.10 mm</t>
        </r>
      </text>
    </comment>
    <comment ref="V366" authorId="0">
      <text>
        <r>
          <rPr>
            <b/>
            <sz val="8"/>
            <rFont val="Tahoma"/>
            <family val="2"/>
          </rPr>
          <t>blfredenbor:</t>
        </r>
        <r>
          <rPr>
            <sz val="8"/>
            <rFont val="Tahoma"/>
            <family val="2"/>
          </rPr>
          <t xml:space="preserve">
furca=0.072 mm</t>
        </r>
      </text>
    </comment>
    <comment ref="Y366" authorId="0">
      <text>
        <r>
          <rPr>
            <b/>
            <sz val="8"/>
            <rFont val="Tahoma"/>
            <family val="2"/>
          </rPr>
          <t>blfredenbor:</t>
        </r>
        <r>
          <rPr>
            <sz val="8"/>
            <rFont val="Tahoma"/>
            <family val="2"/>
          </rPr>
          <t xml:space="preserve">
furca=0.015mm</t>
        </r>
      </text>
    </comment>
    <comment ref="V226" authorId="0">
      <text>
        <r>
          <rPr>
            <b/>
            <sz val="8"/>
            <rFont val="Tahoma"/>
            <family val="2"/>
          </rPr>
          <t>blfredenbor:</t>
        </r>
        <r>
          <rPr>
            <sz val="8"/>
            <rFont val="Tahoma"/>
            <family val="2"/>
          </rPr>
          <t xml:space="preserve">
furca=0.283</t>
        </r>
      </text>
    </comment>
    <comment ref="V14" authorId="1">
      <text>
        <r>
          <rPr>
            <b/>
            <sz val="9"/>
            <rFont val="Tahoma"/>
            <family val="2"/>
          </rPr>
          <t>brittni:</t>
        </r>
        <r>
          <rPr>
            <sz val="9"/>
            <rFont val="Tahoma"/>
            <family val="2"/>
          </rPr>
          <t xml:space="preserve">
furca: 0.21</t>
        </r>
      </text>
    </comment>
    <comment ref="V367" authorId="0">
      <text>
        <r>
          <rPr>
            <b/>
            <sz val="8"/>
            <rFont val="Tahoma"/>
            <family val="2"/>
          </rPr>
          <t>blfredenbor:</t>
        </r>
        <r>
          <rPr>
            <sz val="8"/>
            <rFont val="Tahoma"/>
            <family val="2"/>
          </rPr>
          <t xml:space="preserve">
furca=0.09mm</t>
        </r>
      </text>
    </comment>
    <comment ref="V370" authorId="0">
      <text>
        <r>
          <rPr>
            <b/>
            <sz val="8"/>
            <rFont val="Tahoma"/>
            <family val="2"/>
          </rPr>
          <t>blfredenbor:</t>
        </r>
        <r>
          <rPr>
            <sz val="8"/>
            <rFont val="Tahoma"/>
            <family val="2"/>
          </rPr>
          <t xml:space="preserve">
furca=0.05</t>
        </r>
      </text>
    </comment>
    <comment ref="V26" authorId="1">
      <text>
        <r>
          <rPr>
            <b/>
            <sz val="9"/>
            <rFont val="Tahoma"/>
            <family val="2"/>
          </rPr>
          <t>brittni:</t>
        </r>
        <r>
          <rPr>
            <sz val="9"/>
            <rFont val="Tahoma"/>
            <family val="2"/>
          </rPr>
          <t xml:space="preserve">
furca: 0.15</t>
        </r>
      </text>
    </comment>
    <comment ref="V35" authorId="0">
      <text>
        <r>
          <rPr>
            <b/>
            <sz val="8"/>
            <rFont val="Tahoma"/>
            <family val="2"/>
          </rPr>
          <t>blfredenbor:</t>
        </r>
        <r>
          <rPr>
            <sz val="8"/>
            <rFont val="Tahoma"/>
            <family val="2"/>
          </rPr>
          <t xml:space="preserve">
furca=0.108 mm</t>
        </r>
      </text>
    </comment>
    <comment ref="Y35" authorId="0">
      <text>
        <r>
          <rPr>
            <b/>
            <sz val="8"/>
            <rFont val="Tahoma"/>
            <family val="2"/>
          </rPr>
          <t>blfredenbor:</t>
        </r>
        <r>
          <rPr>
            <sz val="8"/>
            <rFont val="Tahoma"/>
            <family val="2"/>
          </rPr>
          <t xml:space="preserve">
furca=0.0114 mm</t>
        </r>
      </text>
    </comment>
    <comment ref="V36" authorId="0">
      <text>
        <r>
          <rPr>
            <b/>
            <sz val="8"/>
            <rFont val="Tahoma"/>
            <family val="2"/>
          </rPr>
          <t>blfredenbor:</t>
        </r>
        <r>
          <rPr>
            <sz val="8"/>
            <rFont val="Tahoma"/>
            <family val="2"/>
          </rPr>
          <t xml:space="preserve">
furca= 0.125 mm</t>
        </r>
      </text>
    </comment>
    <comment ref="Y36" authorId="0">
      <text>
        <r>
          <rPr>
            <b/>
            <sz val="8"/>
            <rFont val="Tahoma"/>
            <family val="2"/>
          </rPr>
          <t>blfredenbor:</t>
        </r>
        <r>
          <rPr>
            <sz val="8"/>
            <rFont val="Tahoma"/>
            <family val="2"/>
          </rPr>
          <t xml:space="preserve">
furca= 0.0125 mm</t>
        </r>
      </text>
    </comment>
    <comment ref="V369" authorId="0">
      <text>
        <r>
          <rPr>
            <b/>
            <sz val="8"/>
            <rFont val="Tahoma"/>
            <family val="2"/>
          </rPr>
          <t>blfredenbor:</t>
        </r>
        <r>
          <rPr>
            <sz val="8"/>
            <rFont val="Tahoma"/>
            <family val="2"/>
          </rPr>
          <t xml:space="preserve">
furca=0.075mm</t>
        </r>
      </text>
    </comment>
    <comment ref="V371" authorId="1">
      <text>
        <r>
          <rPr>
            <b/>
            <sz val="9"/>
            <rFont val="Tahoma"/>
            <family val="2"/>
          </rPr>
          <t>brittni:</t>
        </r>
        <r>
          <rPr>
            <sz val="9"/>
            <rFont val="Tahoma"/>
            <family val="2"/>
          </rPr>
          <t xml:space="preserve">
furca: 0.041</t>
        </r>
      </text>
    </comment>
    <comment ref="V183" authorId="0">
      <text>
        <r>
          <rPr>
            <b/>
            <sz val="8"/>
            <rFont val="Tahoma"/>
            <family val="2"/>
          </rPr>
          <t>blfredenbor:</t>
        </r>
        <r>
          <rPr>
            <sz val="8"/>
            <rFont val="Tahoma"/>
            <family val="2"/>
          </rPr>
          <t xml:space="preserve">
furca=0.46</t>
        </r>
      </text>
    </comment>
    <comment ref="V368" authorId="0">
      <text>
        <r>
          <rPr>
            <b/>
            <sz val="8"/>
            <rFont val="Tahoma"/>
            <family val="2"/>
          </rPr>
          <t>blfredenbor:</t>
        </r>
        <r>
          <rPr>
            <sz val="8"/>
            <rFont val="Tahoma"/>
            <family val="2"/>
          </rPr>
          <t xml:space="preserve">
furca=0.107</t>
        </r>
      </text>
    </comment>
    <comment ref="V374" authorId="0">
      <text>
        <r>
          <rPr>
            <b/>
            <sz val="8"/>
            <rFont val="Tahoma"/>
            <family val="2"/>
          </rPr>
          <t>blfredenbor:</t>
        </r>
        <r>
          <rPr>
            <sz val="8"/>
            <rFont val="Tahoma"/>
            <family val="2"/>
          </rPr>
          <t xml:space="preserve">
furca=0.10</t>
        </r>
      </text>
    </comment>
    <comment ref="V111" authorId="0">
      <text>
        <r>
          <rPr>
            <b/>
            <sz val="8"/>
            <rFont val="Tahoma"/>
            <family val="2"/>
          </rPr>
          <t>blfredenbor:</t>
        </r>
        <r>
          <rPr>
            <sz val="8"/>
            <rFont val="Tahoma"/>
            <family val="2"/>
          </rPr>
          <t xml:space="preserve">
furca=0.231</t>
        </r>
      </text>
    </comment>
    <comment ref="V84" authorId="0">
      <text>
        <r>
          <rPr>
            <b/>
            <sz val="8"/>
            <rFont val="Tahoma"/>
            <family val="2"/>
          </rPr>
          <t>blfredenbor:</t>
        </r>
        <r>
          <rPr>
            <sz val="8"/>
            <rFont val="Tahoma"/>
            <family val="2"/>
          </rPr>
          <t xml:space="preserve">
furca=0.220 mm</t>
        </r>
      </text>
    </comment>
    <comment ref="Y84" authorId="0">
      <text>
        <r>
          <rPr>
            <b/>
            <sz val="8"/>
            <rFont val="Tahoma"/>
            <family val="2"/>
          </rPr>
          <t>blfredenbor:</t>
        </r>
        <r>
          <rPr>
            <sz val="8"/>
            <rFont val="Tahoma"/>
            <family val="2"/>
          </rPr>
          <t xml:space="preserve">
furca=0.018 mm</t>
        </r>
      </text>
    </comment>
    <comment ref="V87" authorId="0">
      <text>
        <r>
          <rPr>
            <b/>
            <sz val="8"/>
            <rFont val="Tahoma"/>
            <family val="2"/>
          </rPr>
          <t>blfredenbor:</t>
        </r>
        <r>
          <rPr>
            <sz val="8"/>
            <rFont val="Tahoma"/>
            <family val="2"/>
          </rPr>
          <t xml:space="preserve">
furca=0.239</t>
        </r>
      </text>
    </comment>
    <comment ref="V88" authorId="0">
      <text>
        <r>
          <rPr>
            <b/>
            <sz val="8"/>
            <rFont val="Tahoma"/>
            <family val="2"/>
          </rPr>
          <t>blfredenbor:</t>
        </r>
        <r>
          <rPr>
            <sz val="8"/>
            <rFont val="Tahoma"/>
            <family val="2"/>
          </rPr>
          <t xml:space="preserve">
furca=0.16</t>
        </r>
      </text>
    </comment>
    <comment ref="Y88" authorId="0">
      <text>
        <r>
          <rPr>
            <b/>
            <sz val="8"/>
            <rFont val="Tahoma"/>
            <family val="2"/>
          </rPr>
          <t>blfredenbor:</t>
        </r>
        <r>
          <rPr>
            <sz val="8"/>
            <rFont val="Tahoma"/>
            <family val="2"/>
          </rPr>
          <t xml:space="preserve">
furca=0.015</t>
        </r>
      </text>
    </comment>
    <comment ref="V15" authorId="0">
      <text>
        <r>
          <rPr>
            <b/>
            <sz val="8"/>
            <rFont val="Tahoma"/>
            <family val="2"/>
          </rPr>
          <t>blfredenbor:</t>
        </r>
        <r>
          <rPr>
            <sz val="8"/>
            <rFont val="Tahoma"/>
            <family val="2"/>
          </rPr>
          <t xml:space="preserve">
furca=0.191</t>
        </r>
      </text>
    </comment>
    <comment ref="V16" authorId="0">
      <text>
        <r>
          <rPr>
            <b/>
            <sz val="8"/>
            <rFont val="Tahoma"/>
            <family val="2"/>
          </rPr>
          <t>blfredenbor:</t>
        </r>
        <r>
          <rPr>
            <sz val="8"/>
            <rFont val="Tahoma"/>
            <family val="2"/>
          </rPr>
          <t xml:space="preserve">
furca=0.202</t>
        </r>
      </text>
    </comment>
    <comment ref="V279" authorId="0">
      <text>
        <r>
          <rPr>
            <b/>
            <sz val="8"/>
            <rFont val="Tahoma"/>
            <family val="2"/>
          </rPr>
          <t>blfredenbor:</t>
        </r>
        <r>
          <rPr>
            <sz val="8"/>
            <rFont val="Tahoma"/>
            <family val="2"/>
          </rPr>
          <t xml:space="preserve">
furca= 0.1985</t>
        </r>
      </text>
    </comment>
    <comment ref="Y279" authorId="0">
      <text>
        <r>
          <rPr>
            <b/>
            <sz val="8"/>
            <rFont val="Tahoma"/>
            <family val="2"/>
          </rPr>
          <t>blfredenbor:</t>
        </r>
        <r>
          <rPr>
            <sz val="8"/>
            <rFont val="Tahoma"/>
            <family val="2"/>
          </rPr>
          <t xml:space="preserve">
furca= 0.0315</t>
        </r>
      </text>
    </comment>
    <comment ref="V287" authorId="1">
      <text>
        <r>
          <rPr>
            <b/>
            <sz val="9"/>
            <rFont val="Tahoma"/>
            <family val="2"/>
          </rPr>
          <t>brittni:</t>
        </r>
        <r>
          <rPr>
            <sz val="9"/>
            <rFont val="Tahoma"/>
            <family val="2"/>
          </rPr>
          <t xml:space="preserve">
furca: 0.169</t>
        </r>
      </text>
    </comment>
    <comment ref="Y287" authorId="0">
      <text>
        <r>
          <rPr>
            <b/>
            <sz val="8"/>
            <rFont val="Tahoma"/>
            <family val="2"/>
          </rPr>
          <t>blfredenbor:</t>
        </r>
        <r>
          <rPr>
            <sz val="8"/>
            <rFont val="Tahoma"/>
            <family val="2"/>
          </rPr>
          <t xml:space="preserve">
furca = 0.0319 mm</t>
        </r>
      </text>
    </comment>
    <comment ref="V330" authorId="0">
      <text>
        <r>
          <rPr>
            <b/>
            <sz val="8"/>
            <rFont val="Tahoma"/>
            <family val="2"/>
          </rPr>
          <t>blfredenbor:</t>
        </r>
        <r>
          <rPr>
            <sz val="8"/>
            <rFont val="Tahoma"/>
            <family val="2"/>
          </rPr>
          <t xml:space="preserve">
furca=0.272</t>
        </r>
      </text>
    </comment>
    <comment ref="V382" authorId="0">
      <text>
        <r>
          <rPr>
            <b/>
            <sz val="8"/>
            <rFont val="Tahoma"/>
            <family val="2"/>
          </rPr>
          <t>blfredenbor:</t>
        </r>
        <r>
          <rPr>
            <sz val="8"/>
            <rFont val="Tahoma"/>
            <family val="2"/>
          </rPr>
          <t xml:space="preserve">
furca=0.174</t>
        </r>
      </text>
    </comment>
    <comment ref="Y382" authorId="0">
      <text>
        <r>
          <rPr>
            <b/>
            <sz val="8"/>
            <rFont val="Tahoma"/>
            <family val="2"/>
          </rPr>
          <t>blfredenbor:</t>
        </r>
        <r>
          <rPr>
            <sz val="8"/>
            <rFont val="Tahoma"/>
            <family val="2"/>
          </rPr>
          <t xml:space="preserve">
furca = 0.031 mm</t>
        </r>
      </text>
    </comment>
    <comment ref="V384" authorId="0">
      <text>
        <r>
          <rPr>
            <b/>
            <sz val="8"/>
            <rFont val="Tahoma"/>
            <family val="2"/>
          </rPr>
          <t>blfredenbor:</t>
        </r>
        <r>
          <rPr>
            <sz val="8"/>
            <rFont val="Tahoma"/>
            <family val="2"/>
          </rPr>
          <t xml:space="preserve">
furca=0.160</t>
        </r>
      </text>
    </comment>
    <comment ref="Y384" authorId="0">
      <text>
        <r>
          <rPr>
            <b/>
            <sz val="8"/>
            <rFont val="Tahoma"/>
            <family val="2"/>
          </rPr>
          <t>blfredenbor:</t>
        </r>
        <r>
          <rPr>
            <sz val="8"/>
            <rFont val="Tahoma"/>
            <family val="2"/>
          </rPr>
          <t xml:space="preserve">
furca=0.031</t>
        </r>
      </text>
    </comment>
    <comment ref="V406" authorId="1">
      <text>
        <r>
          <rPr>
            <b/>
            <sz val="9"/>
            <rFont val="Tahoma"/>
            <family val="2"/>
          </rPr>
          <t>brittni:</t>
        </r>
        <r>
          <rPr>
            <sz val="9"/>
            <rFont val="Tahoma"/>
            <family val="2"/>
          </rPr>
          <t xml:space="preserve">
furca: 0.243</t>
        </r>
      </text>
    </comment>
    <comment ref="V90" authorId="0">
      <text>
        <r>
          <rPr>
            <b/>
            <sz val="8"/>
            <rFont val="Tahoma"/>
            <family val="2"/>
          </rPr>
          <t>blfredenbor:</t>
        </r>
        <r>
          <rPr>
            <sz val="8"/>
            <rFont val="Tahoma"/>
            <family val="2"/>
          </rPr>
          <t xml:space="preserve">
furca= 0.1571 mm</t>
        </r>
      </text>
    </comment>
    <comment ref="Y90" authorId="0">
      <text>
        <r>
          <rPr>
            <b/>
            <sz val="8"/>
            <rFont val="Tahoma"/>
            <family val="2"/>
          </rPr>
          <t>blfredenbor:</t>
        </r>
        <r>
          <rPr>
            <sz val="8"/>
            <rFont val="Tahoma"/>
            <family val="2"/>
          </rPr>
          <t xml:space="preserve">
furca= 0.0143 mm</t>
        </r>
      </text>
    </comment>
    <comment ref="V156" authorId="0">
      <text>
        <r>
          <rPr>
            <b/>
            <sz val="8"/>
            <rFont val="Tahoma"/>
            <family val="2"/>
          </rPr>
          <t>blfredenbor:</t>
        </r>
        <r>
          <rPr>
            <sz val="8"/>
            <rFont val="Tahoma"/>
            <family val="2"/>
          </rPr>
          <t xml:space="preserve">
furca= 0.1533 mm</t>
        </r>
      </text>
    </comment>
    <comment ref="Y156" authorId="0">
      <text>
        <r>
          <rPr>
            <b/>
            <sz val="8"/>
            <rFont val="Tahoma"/>
            <family val="2"/>
          </rPr>
          <t>blfredenbor:</t>
        </r>
        <r>
          <rPr>
            <sz val="8"/>
            <rFont val="Tahoma"/>
            <family val="2"/>
          </rPr>
          <t xml:space="preserve">
furca= 0.020 mm</t>
        </r>
      </text>
    </comment>
    <comment ref="V245" authorId="1">
      <text>
        <r>
          <rPr>
            <b/>
            <sz val="9"/>
            <rFont val="Tahoma"/>
            <family val="2"/>
          </rPr>
          <t>brittni:</t>
        </r>
        <r>
          <rPr>
            <sz val="9"/>
            <rFont val="Tahoma"/>
            <family val="2"/>
          </rPr>
          <t xml:space="preserve">
furca: 0.126</t>
        </r>
      </text>
    </comment>
    <comment ref="V37" authorId="0">
      <text>
        <r>
          <rPr>
            <b/>
            <sz val="8"/>
            <rFont val="Tahoma"/>
            <family val="2"/>
          </rPr>
          <t>blfredenbor:</t>
        </r>
        <r>
          <rPr>
            <sz val="8"/>
            <rFont val="Tahoma"/>
            <family val="2"/>
          </rPr>
          <t xml:space="preserve">
furca=0.108</t>
        </r>
      </text>
    </comment>
    <comment ref="V373" authorId="0">
      <text>
        <r>
          <rPr>
            <b/>
            <sz val="8"/>
            <rFont val="Tahoma"/>
            <family val="2"/>
          </rPr>
          <t>blfredenbor:</t>
        </r>
        <r>
          <rPr>
            <sz val="8"/>
            <rFont val="Tahoma"/>
            <family val="2"/>
          </rPr>
          <t xml:space="preserve">
furca=0.118</t>
        </r>
      </text>
    </comment>
    <comment ref="Y373" authorId="0">
      <text>
        <r>
          <rPr>
            <b/>
            <sz val="8"/>
            <rFont val="Tahoma"/>
            <family val="2"/>
          </rPr>
          <t>blfredenbor:</t>
        </r>
        <r>
          <rPr>
            <sz val="8"/>
            <rFont val="Tahoma"/>
            <family val="2"/>
          </rPr>
          <t xml:space="preserve">
furca=0.014</t>
        </r>
      </text>
    </comment>
    <comment ref="V95" authorId="0">
      <text>
        <r>
          <rPr>
            <b/>
            <sz val="8"/>
            <rFont val="Tahoma"/>
            <family val="2"/>
          </rPr>
          <t>blfredenbor:</t>
        </r>
        <r>
          <rPr>
            <sz val="8"/>
            <rFont val="Tahoma"/>
            <family val="2"/>
          </rPr>
          <t xml:space="preserve">
furca=0.303</t>
        </r>
      </text>
    </comment>
    <comment ref="Y95" authorId="0">
      <text>
        <r>
          <rPr>
            <b/>
            <sz val="8"/>
            <rFont val="Tahoma"/>
            <family val="2"/>
          </rPr>
          <t>blfredenbor:</t>
        </r>
        <r>
          <rPr>
            <sz val="8"/>
            <rFont val="Tahoma"/>
            <family val="2"/>
          </rPr>
          <t xml:space="preserve">
furca=0.029</t>
        </r>
      </text>
    </comment>
    <comment ref="V230" authorId="0">
      <text>
        <r>
          <rPr>
            <b/>
            <sz val="8"/>
            <rFont val="Tahoma"/>
            <family val="2"/>
          </rPr>
          <t>blfredenbor:</t>
        </r>
        <r>
          <rPr>
            <sz val="8"/>
            <rFont val="Tahoma"/>
            <family val="2"/>
          </rPr>
          <t xml:space="preserve">
furca=0.126</t>
        </r>
      </text>
    </comment>
    <comment ref="Y230" authorId="0">
      <text>
        <r>
          <rPr>
            <b/>
            <sz val="8"/>
            <rFont val="Tahoma"/>
            <family val="2"/>
          </rPr>
          <t>blfredenbor:</t>
        </r>
        <r>
          <rPr>
            <sz val="8"/>
            <rFont val="Tahoma"/>
            <family val="2"/>
          </rPr>
          <t xml:space="preserve">
furca=0.014</t>
        </r>
      </text>
    </comment>
    <comment ref="V200" authorId="0">
      <text>
        <r>
          <rPr>
            <b/>
            <sz val="8"/>
            <rFont val="Tahoma"/>
            <family val="2"/>
          </rPr>
          <t>blfredenbor:</t>
        </r>
        <r>
          <rPr>
            <sz val="8"/>
            <rFont val="Tahoma"/>
            <family val="2"/>
          </rPr>
          <t xml:space="preserve">
furca=0.267 mm</t>
        </r>
      </text>
    </comment>
    <comment ref="Y200" authorId="0">
      <text>
        <r>
          <rPr>
            <b/>
            <sz val="8"/>
            <rFont val="Tahoma"/>
            <family val="2"/>
          </rPr>
          <t>blfredenbor:</t>
        </r>
        <r>
          <rPr>
            <sz val="8"/>
            <rFont val="Tahoma"/>
            <family val="2"/>
          </rPr>
          <t xml:space="preserve">
furca=0.019 mm</t>
        </r>
      </text>
    </comment>
    <comment ref="V52" authorId="0">
      <text>
        <r>
          <rPr>
            <b/>
            <sz val="8"/>
            <rFont val="Tahoma"/>
            <family val="2"/>
          </rPr>
          <t>blfredenbor:</t>
        </r>
        <r>
          <rPr>
            <sz val="8"/>
            <rFont val="Tahoma"/>
            <family val="2"/>
          </rPr>
          <t xml:space="preserve">
furca= 0.864 mm</t>
        </r>
      </text>
    </comment>
    <comment ref="Y52" authorId="0">
      <text>
        <r>
          <rPr>
            <b/>
            <sz val="8"/>
            <rFont val="Tahoma"/>
            <family val="2"/>
          </rPr>
          <t>blfredenbor:</t>
        </r>
        <r>
          <rPr>
            <sz val="8"/>
            <rFont val="Tahoma"/>
            <family val="2"/>
          </rPr>
          <t xml:space="preserve">
furca = 0.0182 mm</t>
        </r>
      </text>
    </comment>
    <comment ref="V38" authorId="0">
      <text>
        <r>
          <rPr>
            <b/>
            <sz val="8"/>
            <rFont val="Tahoma"/>
            <family val="2"/>
          </rPr>
          <t>blfredenbor:</t>
        </r>
        <r>
          <rPr>
            <sz val="8"/>
            <rFont val="Tahoma"/>
            <family val="2"/>
          </rPr>
          <t xml:space="preserve">
furca= 0.4324</t>
        </r>
      </text>
    </comment>
    <comment ref="Y38" authorId="0">
      <text>
        <r>
          <rPr>
            <b/>
            <sz val="8"/>
            <rFont val="Tahoma"/>
            <family val="2"/>
          </rPr>
          <t>blfredenbor:</t>
        </r>
        <r>
          <rPr>
            <sz val="8"/>
            <rFont val="Tahoma"/>
            <family val="2"/>
          </rPr>
          <t xml:space="preserve">
furca = 0.1514</t>
        </r>
      </text>
    </comment>
    <comment ref="V39" authorId="1">
      <text>
        <r>
          <rPr>
            <b/>
            <sz val="9"/>
            <rFont val="Tahoma"/>
            <family val="2"/>
          </rPr>
          <t>brittni:</t>
        </r>
        <r>
          <rPr>
            <sz val="9"/>
            <rFont val="Tahoma"/>
            <family val="2"/>
          </rPr>
          <t xml:space="preserve">
furca: 0.32</t>
        </r>
      </text>
    </comment>
    <comment ref="V40" authorId="1">
      <text>
        <r>
          <rPr>
            <b/>
            <sz val="9"/>
            <rFont val="Tahoma"/>
            <family val="2"/>
          </rPr>
          <t>brittni:</t>
        </r>
        <r>
          <rPr>
            <sz val="9"/>
            <rFont val="Tahoma"/>
            <family val="2"/>
          </rPr>
          <t xml:space="preserve">
furca: 1.75</t>
        </r>
      </text>
    </comment>
    <comment ref="V54" authorId="1">
      <text>
        <r>
          <rPr>
            <b/>
            <sz val="9"/>
            <rFont val="Tahoma"/>
            <family val="2"/>
          </rPr>
          <t>brittni:</t>
        </r>
        <r>
          <rPr>
            <sz val="9"/>
            <rFont val="Tahoma"/>
            <family val="2"/>
          </rPr>
          <t xml:space="preserve">
furca: 1.561</t>
        </r>
      </text>
    </comment>
    <comment ref="V334" authorId="0">
      <text>
        <r>
          <rPr>
            <b/>
            <sz val="8"/>
            <rFont val="Tahoma"/>
            <family val="2"/>
          </rPr>
          <t>blfredenbor:</t>
        </r>
        <r>
          <rPr>
            <sz val="8"/>
            <rFont val="Tahoma"/>
            <family val="2"/>
          </rPr>
          <t xml:space="preserve">
furca=1.24</t>
        </r>
      </text>
    </comment>
    <comment ref="Y334" authorId="0">
      <text>
        <r>
          <rPr>
            <b/>
            <sz val="8"/>
            <rFont val="Tahoma"/>
            <family val="2"/>
          </rPr>
          <t>blfredenbor:</t>
        </r>
        <r>
          <rPr>
            <sz val="8"/>
            <rFont val="Tahoma"/>
            <family val="2"/>
          </rPr>
          <t xml:space="preserve">
furca=1.03</t>
        </r>
      </text>
    </comment>
    <comment ref="V337" authorId="1">
      <text>
        <r>
          <rPr>
            <b/>
            <sz val="9"/>
            <rFont val="Tahoma"/>
            <family val="2"/>
          </rPr>
          <t>brittni:</t>
        </r>
        <r>
          <rPr>
            <sz val="9"/>
            <rFont val="Tahoma"/>
            <family val="2"/>
          </rPr>
          <t xml:space="preserve">
furca: 0.895</t>
        </r>
      </text>
    </comment>
    <comment ref="V353" authorId="0">
      <text>
        <r>
          <rPr>
            <b/>
            <sz val="8"/>
            <rFont val="Tahoma"/>
            <family val="2"/>
          </rPr>
          <t>blfredenbor:</t>
        </r>
        <r>
          <rPr>
            <sz val="8"/>
            <rFont val="Tahoma"/>
            <family val="2"/>
          </rPr>
          <t xml:space="preserve">
furca = 1.5</t>
        </r>
      </text>
    </comment>
    <comment ref="Y353" authorId="0">
      <text>
        <r>
          <rPr>
            <b/>
            <sz val="8"/>
            <rFont val="Tahoma"/>
            <family val="2"/>
          </rPr>
          <t>blfredenbor:</t>
        </r>
        <r>
          <rPr>
            <sz val="8"/>
            <rFont val="Tahoma"/>
            <family val="2"/>
          </rPr>
          <t xml:space="preserve">
furca = 0.02 mm</t>
        </r>
      </text>
    </comment>
    <comment ref="V396" authorId="0">
      <text>
        <r>
          <rPr>
            <b/>
            <sz val="8"/>
            <rFont val="Tahoma"/>
            <family val="2"/>
          </rPr>
          <t>blfredenbor:</t>
        </r>
        <r>
          <rPr>
            <sz val="8"/>
            <rFont val="Tahoma"/>
            <family val="2"/>
          </rPr>
          <t xml:space="preserve">
furca = 0.22 mm</t>
        </r>
      </text>
    </comment>
    <comment ref="Y396" authorId="0">
      <text>
        <r>
          <rPr>
            <b/>
            <sz val="8"/>
            <rFont val="Tahoma"/>
            <family val="2"/>
          </rPr>
          <t>blfredenbor:</t>
        </r>
        <r>
          <rPr>
            <sz val="8"/>
            <rFont val="Tahoma"/>
            <family val="2"/>
          </rPr>
          <t xml:space="preserve">
furca = 0.08 mm</t>
        </r>
      </text>
    </comment>
    <comment ref="V170" authorId="0">
      <text>
        <r>
          <rPr>
            <b/>
            <sz val="8"/>
            <rFont val="Tahoma"/>
            <family val="2"/>
          </rPr>
          <t>blfredenbor:</t>
        </r>
        <r>
          <rPr>
            <sz val="8"/>
            <rFont val="Tahoma"/>
            <family val="2"/>
          </rPr>
          <t xml:space="preserve">
caudal cyst = 0.0893</t>
        </r>
      </text>
    </comment>
    <comment ref="Y170" authorId="0">
      <text>
        <r>
          <rPr>
            <b/>
            <sz val="8"/>
            <rFont val="Tahoma"/>
            <family val="2"/>
          </rPr>
          <t>blfredenbor:</t>
        </r>
        <r>
          <rPr>
            <sz val="8"/>
            <rFont val="Tahoma"/>
            <family val="2"/>
          </rPr>
          <t xml:space="preserve">
caudal cyst = 0.0821</t>
        </r>
      </text>
    </comment>
    <comment ref="S299" authorId="1">
      <text>
        <r>
          <rPr>
            <b/>
            <sz val="9"/>
            <rFont val="Tahoma"/>
            <family val="2"/>
          </rPr>
          <t>brittni:</t>
        </r>
        <r>
          <rPr>
            <sz val="9"/>
            <rFont val="Tahoma"/>
            <family val="2"/>
          </rPr>
          <t xml:space="preserve">
resemble Cercaria conica</t>
        </r>
      </text>
    </comment>
    <comment ref="M395" authorId="1">
      <text>
        <r>
          <rPr>
            <b/>
            <sz val="9"/>
            <rFont val="Tahoma"/>
            <family val="2"/>
          </rPr>
          <t>brittni:</t>
        </r>
        <r>
          <rPr>
            <sz val="9"/>
            <rFont val="Tahoma"/>
            <family val="2"/>
          </rPr>
          <t xml:space="preserve">
see figure 2</t>
        </r>
      </text>
    </comment>
    <comment ref="V99" authorId="1">
      <text>
        <r>
          <rPr>
            <b/>
            <sz val="9"/>
            <rFont val="Tahoma"/>
            <family val="2"/>
          </rPr>
          <t>brittni:</t>
        </r>
        <r>
          <rPr>
            <sz val="9"/>
            <rFont val="Tahoma"/>
            <family val="2"/>
          </rPr>
          <t xml:space="preserve">
furca: 0.05</t>
        </r>
      </text>
    </comment>
    <comment ref="V42" authorId="0">
      <text>
        <r>
          <rPr>
            <b/>
            <sz val="8"/>
            <rFont val="Tahoma"/>
            <family val="2"/>
          </rPr>
          <t>blfredenbor:</t>
        </r>
        <r>
          <rPr>
            <sz val="8"/>
            <rFont val="Tahoma"/>
            <family val="2"/>
          </rPr>
          <t xml:space="preserve">
furca=0.30</t>
        </r>
      </text>
    </comment>
    <comment ref="V55" authorId="0">
      <text>
        <r>
          <rPr>
            <b/>
            <sz val="8"/>
            <rFont val="Tahoma"/>
            <family val="2"/>
          </rPr>
          <t>blfredenbor:</t>
        </r>
        <r>
          <rPr>
            <sz val="8"/>
            <rFont val="Tahoma"/>
            <family val="2"/>
          </rPr>
          <t xml:space="preserve">
furca= .042</t>
        </r>
      </text>
    </comment>
    <comment ref="Y55" authorId="0">
      <text>
        <r>
          <rPr>
            <b/>
            <sz val="8"/>
            <rFont val="Tahoma"/>
            <family val="2"/>
          </rPr>
          <t>blfredenbor:</t>
        </r>
        <r>
          <rPr>
            <sz val="8"/>
            <rFont val="Tahoma"/>
            <family val="2"/>
          </rPr>
          <t xml:space="preserve">
furca= 0.042</t>
        </r>
      </text>
    </comment>
    <comment ref="M394" authorId="2">
      <text>
        <r>
          <rPr>
            <b/>
            <sz val="8"/>
            <rFont val="Tahoma"/>
            <family val="2"/>
          </rPr>
          <t>Brian Fredensborg:</t>
        </r>
        <r>
          <rPr>
            <sz val="8"/>
            <rFont val="Tahoma"/>
            <family val="2"/>
          </rPr>
          <t xml:space="preserve">
hatches after ingestion only</t>
        </r>
      </text>
    </comment>
    <comment ref="V394" authorId="2">
      <text>
        <r>
          <rPr>
            <b/>
            <sz val="8"/>
            <rFont val="Tahoma"/>
            <family val="2"/>
          </rPr>
          <t>Brian Fredensborg:</t>
        </r>
        <r>
          <rPr>
            <sz val="8"/>
            <rFont val="Tahoma"/>
            <family val="2"/>
          </rPr>
          <t xml:space="preserve">
two furca uneven length</t>
        </r>
      </text>
    </comment>
    <comment ref="V162" authorId="0">
      <text>
        <r>
          <rPr>
            <b/>
            <sz val="8"/>
            <rFont val="Tahoma"/>
            <family val="2"/>
          </rPr>
          <t>blfredenbor:</t>
        </r>
        <r>
          <rPr>
            <sz val="8"/>
            <rFont val="Tahoma"/>
            <family val="2"/>
          </rPr>
          <t xml:space="preserve">
furca= 0.064</t>
        </r>
      </text>
    </comment>
    <comment ref="Y162" authorId="0">
      <text>
        <r>
          <rPr>
            <b/>
            <sz val="8"/>
            <rFont val="Tahoma"/>
            <family val="2"/>
          </rPr>
          <t>blfredenbor:</t>
        </r>
        <r>
          <rPr>
            <sz val="8"/>
            <rFont val="Tahoma"/>
            <family val="2"/>
          </rPr>
          <t xml:space="preserve">
furca= 0.0156</t>
        </r>
      </text>
    </comment>
    <comment ref="V146" authorId="2">
      <text>
        <r>
          <rPr>
            <b/>
            <sz val="8"/>
            <rFont val="Tahoma"/>
            <family val="2"/>
          </rPr>
          <t>Brian Fredensborg:</t>
        </r>
        <r>
          <rPr>
            <sz val="8"/>
            <rFont val="Tahoma"/>
            <family val="2"/>
          </rPr>
          <t xml:space="preserve">
small, round tail 
0.033 mm is the diameter</t>
        </r>
      </text>
    </comment>
    <comment ref="A26" authorId="1">
      <text>
        <r>
          <rPr>
            <b/>
            <sz val="9"/>
            <rFont val="Tahoma"/>
            <family val="2"/>
          </rPr>
          <t>brittni:</t>
        </r>
        <r>
          <rPr>
            <sz val="9"/>
            <rFont val="Tahoma"/>
            <family val="2"/>
          </rPr>
          <t xml:space="preserve">
Cercaria burti</t>
        </r>
      </text>
    </comment>
    <comment ref="A99" authorId="1">
      <text>
        <r>
          <rPr>
            <b/>
            <sz val="9"/>
            <rFont val="Tahoma"/>
            <family val="2"/>
          </rPr>
          <t>brittni:</t>
        </r>
        <r>
          <rPr>
            <sz val="9"/>
            <rFont val="Tahoma"/>
            <family val="2"/>
          </rPr>
          <t xml:space="preserve">
Cercaria appendiculata</t>
        </r>
      </text>
    </comment>
    <comment ref="A320" authorId="1">
      <text>
        <r>
          <rPr>
            <b/>
            <sz val="9"/>
            <rFont val="Tahoma"/>
            <family val="2"/>
          </rPr>
          <t>brittni:</t>
        </r>
        <r>
          <rPr>
            <sz val="9"/>
            <rFont val="Tahoma"/>
            <family val="2"/>
          </rPr>
          <t xml:space="preserve">
Ostiolum formosum</t>
        </r>
      </text>
    </comment>
    <comment ref="A354" authorId="1">
      <text>
        <r>
          <rPr>
            <b/>
            <sz val="9"/>
            <rFont val="Tahoma"/>
            <family val="2"/>
          </rPr>
          <t>brittni:</t>
        </r>
        <r>
          <rPr>
            <sz val="9"/>
            <rFont val="Tahoma"/>
            <family val="2"/>
          </rPr>
          <t xml:space="preserve">
Cercaria basi</t>
        </r>
      </text>
    </comment>
    <comment ref="S5" authorId="3">
      <text>
        <r>
          <rPr>
            <b/>
            <sz val="8"/>
            <rFont val="Tahoma"/>
            <family val="2"/>
          </rPr>
          <t>Brian Fredensborg:</t>
        </r>
        <r>
          <rPr>
            <sz val="8"/>
            <rFont val="Tahoma"/>
            <family val="2"/>
          </rPr>
          <t xml:space="preserve">
Cercarial Body Length (mm)
</t>
        </r>
      </text>
    </comment>
    <comment ref="X5" authorId="3">
      <text>
        <r>
          <rPr>
            <b/>
            <sz val="9"/>
            <rFont val="Times New Roman"/>
            <family val="0"/>
          </rPr>
          <t>Anson:</t>
        </r>
        <r>
          <rPr>
            <sz val="9"/>
            <rFont val="Times New Roman"/>
            <family val="0"/>
          </rPr>
          <t xml:space="preserve">
total tail length tl + fl</t>
        </r>
      </text>
    </comment>
    <comment ref="AA5" authorId="3">
      <text>
        <r>
          <rPr>
            <b/>
            <sz val="9"/>
            <rFont val="Times New Roman"/>
            <family val="0"/>
          </rPr>
          <t>Anson:</t>
        </r>
        <r>
          <rPr>
            <sz val="9"/>
            <rFont val="Times New Roman"/>
            <family val="0"/>
          </rPr>
          <t xml:space="preserve">
total tail volume,  fv plus tv
</t>
        </r>
      </text>
    </comment>
  </commentList>
</comments>
</file>

<file path=xl/sharedStrings.xml><?xml version="1.0" encoding="utf-8"?>
<sst xmlns="http://schemas.openxmlformats.org/spreadsheetml/2006/main" count="5704" uniqueCount="2025">
  <si>
    <t>with Anderson Tran. Am. Micro. 1962 81:279 (cercariae)</t>
  </si>
  <si>
    <t>and Yamaguiti 1940 Z Parasitenkunde (miracidium)</t>
  </si>
  <si>
    <t>with Stunkard and Hinchliffe J. Parasitol. 38:248  1948 (cercarial width)</t>
  </si>
  <si>
    <t>Cannon 1971 Can. J. Zool. 49:1417 (cercariae)</t>
  </si>
  <si>
    <t>Jhansilakshmibai &amp; Madhavi</t>
  </si>
  <si>
    <t>Anderson &amp; Pratt</t>
  </si>
  <si>
    <t>Beuret &amp; Pearson</t>
  </si>
  <si>
    <t>Loos &amp; Frank</t>
  </si>
  <si>
    <t>Wanson &amp; Larson</t>
  </si>
  <si>
    <t>Bock &amp; Janssen</t>
  </si>
  <si>
    <t>Anderson &amp; Anderson</t>
  </si>
  <si>
    <t>LaBeau &amp; Peters</t>
  </si>
  <si>
    <t>Basch &amp; Sturrock</t>
  </si>
  <si>
    <t>Erickson &amp; Wallace</t>
  </si>
  <si>
    <t>Kirk &amp; Lewis</t>
  </si>
  <si>
    <t>Sinha &amp; Srivastava</t>
  </si>
  <si>
    <t>Iturbe &amp; Gonzalez</t>
  </si>
  <si>
    <t>Greer et al.</t>
  </si>
  <si>
    <t>Sue &amp; Platt</t>
  </si>
  <si>
    <t>Goodchild &amp; Kirk</t>
  </si>
  <si>
    <t>suborder</t>
  </si>
  <si>
    <t>order</t>
  </si>
  <si>
    <t>Malek et al.</t>
  </si>
  <si>
    <t>Velez et al.</t>
  </si>
  <si>
    <t>Radev et al.</t>
  </si>
  <si>
    <t>Harris et al.</t>
  </si>
  <si>
    <t>Simoes et al.</t>
  </si>
  <si>
    <t>Gibson et al.</t>
  </si>
  <si>
    <t>Knight &amp; Pratt</t>
  </si>
  <si>
    <t>Cable &amp; Peters</t>
  </si>
  <si>
    <t>Peters &amp; LaBonte</t>
  </si>
  <si>
    <t>Peters &amp; LaBonte</t>
  </si>
  <si>
    <t>Macy &amp; Bell</t>
  </si>
  <si>
    <t>Jordan &amp; Byrd</t>
  </si>
  <si>
    <t>Butcher &amp; Grove</t>
  </si>
  <si>
    <t>genus</t>
  </si>
  <si>
    <t>and Hadley &amp; Castle 1940 Biol Bull. (Egg measurements)</t>
  </si>
  <si>
    <t>Egg Width (mm)</t>
  </si>
  <si>
    <t>Egg Volume (mm3)</t>
  </si>
  <si>
    <t>Cercarial Body Length (mm)</t>
  </si>
  <si>
    <t>Cercarial Body Width (mm)</t>
  </si>
  <si>
    <r>
      <t>Cercarial Body Volume (mm</t>
    </r>
    <r>
      <rPr>
        <b/>
        <vertAlign val="superscript"/>
        <sz val="11"/>
        <color indexed="8"/>
        <rFont val="Calibri"/>
        <family val="0"/>
      </rPr>
      <t>3</t>
    </r>
    <r>
      <rPr>
        <b/>
        <sz val="11"/>
        <color indexed="8"/>
        <rFont val="Calibri"/>
        <family val="2"/>
      </rPr>
      <t>)</t>
    </r>
  </si>
  <si>
    <t>Furca Length (mm)</t>
  </si>
  <si>
    <t>Cercarial Tail Length (mm)</t>
  </si>
  <si>
    <t>Total Cercarial Tail Length (mm)</t>
  </si>
  <si>
    <t>Cercarial Tail Width (mm)</t>
  </si>
  <si>
    <t>Furca Volume (mm3)</t>
  </si>
  <si>
    <t>Total Cercarial Tail Volume (mm3)</t>
  </si>
  <si>
    <t>Yamada, S.B. 1982. Growth and longevity of the mud snail Batillaria attramentaria. Mar. Biol. 67: 187-192.</t>
  </si>
  <si>
    <t>Stenomelania newcombi &amp; Tarebia granifera</t>
  </si>
  <si>
    <t>Gyraulus parvus</t>
  </si>
  <si>
    <t xml:space="preserve">Transversotrema laruei </t>
  </si>
  <si>
    <t>Transversotrematoidea</t>
  </si>
  <si>
    <t>Austropeplea vinosa (Lymnaea lessoni)</t>
  </si>
  <si>
    <t>Physa ampullaria (ancillaria)</t>
  </si>
  <si>
    <t>Trichobilharzia szidati</t>
  </si>
  <si>
    <t xml:space="preserve">Lymnaea stagnalis &amp; Radix balthica (Radix ovata) </t>
  </si>
  <si>
    <t>Tylodelphys xenopi</t>
  </si>
  <si>
    <t>Radix viridis "Lymnaea philippinensis"</t>
  </si>
  <si>
    <t>Loos &amp; Frank</t>
  </si>
  <si>
    <t>Martin &amp; Kuntz</t>
  </si>
  <si>
    <t>Murugesh &amp; Madhavi</t>
  </si>
  <si>
    <t>Hunninen &amp; Cable</t>
  </si>
  <si>
    <t>Durie, P.H. 1953. THE PARAMPHISTOMES (TREMATODA) OF AUSTRALIAN RUMINANTS .2. THE LIFE HISTORY OF CEYLONOCOTYLE-STREPTOCOELIUM (FISCHOEDER) NASMARK AND OF PARAMPHISTOMUM-ICHIKAWAI FUKUI. Aust. J. Zool. 1: 193-&amp;.</t>
  </si>
  <si>
    <t>Snail Size (mm)</t>
  </si>
  <si>
    <t>Jousson &amp; Bartoli</t>
  </si>
  <si>
    <t>with Seitner 1951 J. Parasitol. 37:223</t>
  </si>
  <si>
    <t>unknown</t>
  </si>
  <si>
    <t>cercariae ingested by 2 IH</t>
  </si>
  <si>
    <t>delivery tube 0.29x0.018mm</t>
  </si>
  <si>
    <t>with Ameel AMN 1939 21:651 (cercariae)</t>
  </si>
  <si>
    <t xml:space="preserve">Physella gyrina &amp;  Helisoma trivolvis </t>
  </si>
  <si>
    <t>Melampus bidentatus &amp; Detracia floridanus</t>
  </si>
  <si>
    <t>Opisthioglyphe locellus North American var</t>
  </si>
  <si>
    <t>Bakerilymnaea bulimoides (Lymnaea bulimoides)</t>
  </si>
  <si>
    <t>Bithynia siamensis goniomphalus</t>
  </si>
  <si>
    <t>Helisoma duryi</t>
  </si>
  <si>
    <t>Melanoides riquetti (Thiara riquetti)</t>
  </si>
  <si>
    <t>Holliman &amp; Fisher</t>
  </si>
  <si>
    <t>Ostrowski de Nunez &amp; Quintana</t>
  </si>
  <si>
    <t>Nasir &amp; Scorza</t>
  </si>
  <si>
    <t>DeMartini &amp; Pratt</t>
  </si>
  <si>
    <t>with J Helm. Thapar 1961 35:179</t>
  </si>
  <si>
    <t>encyst in snail IH</t>
  </si>
  <si>
    <t>Snail host size reference</t>
  </si>
  <si>
    <t>NZ J. of Zool.</t>
  </si>
  <si>
    <t>Notes/add'l sources</t>
  </si>
  <si>
    <t>Tran. Am. Micro.</t>
  </si>
  <si>
    <t>with Smith 1958 J. Parisitol. 44:195</t>
  </si>
  <si>
    <t>with Martin Tran. Am. Micro. 1964 83:270 (cercariae)</t>
  </si>
  <si>
    <t>Terrestribythinella baidashnikovi</t>
  </si>
  <si>
    <t>Mehraorchis ranarum</t>
  </si>
  <si>
    <t>Pleurogenidae</t>
  </si>
  <si>
    <t>Goniobasis silicula (Juga silicula)</t>
  </si>
  <si>
    <t>Apocreadiidae</t>
  </si>
  <si>
    <t>Mercuria confusa</t>
  </si>
  <si>
    <t>Cerastoderma edule</t>
  </si>
  <si>
    <t>Troglotrematidae</t>
  </si>
  <si>
    <t>Viviparus viviparus</t>
  </si>
  <si>
    <t>Physella gyrina (Physa ampullacea)</t>
  </si>
  <si>
    <t>Oxyloma retusa</t>
  </si>
  <si>
    <t>Planorbarius corneus</t>
  </si>
  <si>
    <t>Bathyomphalus contortus (Anisus contortus)</t>
  </si>
  <si>
    <t>Notocotylus ralli</t>
  </si>
  <si>
    <t>Rohde &amp; Onn</t>
  </si>
  <si>
    <t>Gracenea &amp; Gonzalez-Moreno</t>
  </si>
  <si>
    <t>Addallah &amp; Maamouri</t>
  </si>
  <si>
    <t>Peters &amp; LaBonte</t>
  </si>
  <si>
    <t>Shameen &amp; Madhavi</t>
  </si>
  <si>
    <t>Meade &amp; Pratt</t>
  </si>
  <si>
    <t>Flores &amp; Brugni</t>
  </si>
  <si>
    <t>Cannon 1971 Can. J. Zool.  49:1417 (cercariae)</t>
  </si>
  <si>
    <t>with Senger &amp; Macy J. Parsitol 39:352 1953 (Egg measurements)</t>
  </si>
  <si>
    <t>with Thomas 1883 Quarterly Journal of Microscopical Science, 2:99 (all but miracidium)</t>
  </si>
  <si>
    <t>Stang 1966 Amer. Mid. Nat. 75:404 (cercaria)</t>
  </si>
  <si>
    <t xml:space="preserve">Planorbis planorbis &amp; Anisus vortex </t>
  </si>
  <si>
    <t>Physa rivalis (Stenophysa marmorata)</t>
  </si>
  <si>
    <t>Physella gyrina &amp; Planorbarius corneus</t>
  </si>
  <si>
    <t>Vermetus triquetrus</t>
  </si>
  <si>
    <t>Clinostomidae</t>
  </si>
  <si>
    <t>Vivipara angularis</t>
  </si>
  <si>
    <t>Bradybaena similaris  &amp; Cathaica ravida sieboldtiana</t>
  </si>
  <si>
    <t>Mesodon thyroidus (landsnail)</t>
  </si>
  <si>
    <t>Simoes et al.</t>
  </si>
  <si>
    <t>Martorelli et al.</t>
  </si>
  <si>
    <t>Kim et al.</t>
  </si>
  <si>
    <t>Stunkard et al.</t>
  </si>
  <si>
    <t>Front et al.</t>
  </si>
  <si>
    <t>Faltynkova et al.</t>
  </si>
  <si>
    <t>Cercarial Tail:Body Ratio (TBR)</t>
  </si>
  <si>
    <t>Kabat, A.R. 1986. Effects of trematode parasitism on reproductive output of the bivalve Transennella-tantilla. Canadian Journal of Zoology 64: 267-270.</t>
  </si>
  <si>
    <t>Davis, G.M. 1972. Geographic variation in Semisulcospira libertina (Mesogastropoda: Pleroceridae). J. Molluscan Stud. 40: 5-32.</t>
  </si>
  <si>
    <t>Physella acuta (Physa integra)</t>
  </si>
  <si>
    <t>Euspira catena (Natica catena)</t>
  </si>
  <si>
    <t>Acanthocolpidae</t>
  </si>
  <si>
    <t>Lymnaea peregra ovata</t>
  </si>
  <si>
    <t>Diplostomum pseudobaeri</t>
  </si>
  <si>
    <t>Lymnaea (Galba) turricula (Stagnicola turricula)</t>
  </si>
  <si>
    <t>Radix peregra (Lymnaea peregra)</t>
  </si>
  <si>
    <t>Amnicola limosa &amp; Amnicola lustrica</t>
  </si>
  <si>
    <t>Schistosomatoidea</t>
  </si>
  <si>
    <t>Bivesicula caribbensis</t>
  </si>
  <si>
    <t>Bivesiculoidea</t>
  </si>
  <si>
    <t>terrestrial</t>
  </si>
  <si>
    <t>Brachylaimidae</t>
  </si>
  <si>
    <t>Anderson &amp; Cable/Anderson</t>
  </si>
  <si>
    <t>Etchegoin &amp; Martorelli</t>
  </si>
  <si>
    <t>Burns &amp; Pratt</t>
  </si>
  <si>
    <t>Stunkard &amp; Hinchliffe</t>
  </si>
  <si>
    <t>Caveny &amp; Etges</t>
  </si>
  <si>
    <t>Faust &amp; Nishigori</t>
  </si>
  <si>
    <t>Bennington &amp; Pratt</t>
  </si>
  <si>
    <t>Taft &amp; Heard</t>
  </si>
  <si>
    <t>Madhavi &amp; Swarnakumari</t>
  </si>
  <si>
    <t>Lotz &amp; Corkum</t>
  </si>
  <si>
    <t>Kostadinova &amp; Chipev</t>
  </si>
  <si>
    <t>Vassilev &amp; Denev</t>
  </si>
  <si>
    <t>Psilochasmus oxyurus</t>
  </si>
  <si>
    <t>Hydrobia ulvae &amp; Hydrobia ventrosa (Ecrobia ventrosa)</t>
  </si>
  <si>
    <t xml:space="preserve">Renifer kansensis </t>
  </si>
  <si>
    <t>Potamides conicus (Pirenella conica)</t>
  </si>
  <si>
    <t>2nd Host</t>
  </si>
  <si>
    <t>Juga silicula (Oxytrema silicula)</t>
  </si>
  <si>
    <t>Opisthorchioidea</t>
  </si>
  <si>
    <t>chordata</t>
  </si>
  <si>
    <t>marine</t>
  </si>
  <si>
    <t>Lunatia fortuni (Euspira fortunei) &amp; Glossaulax didyma (Neverita didyma)</t>
  </si>
  <si>
    <t xml:space="preserve">Diplostomoidea </t>
  </si>
  <si>
    <t>Helisoma trivolvis &amp; Helisoma campanulatum</t>
  </si>
  <si>
    <t>Pisidium sp.</t>
  </si>
  <si>
    <t>Anallocreadium armatum</t>
  </si>
  <si>
    <t>Biomphalaria glabrata &amp; Biomphalaria straminea &amp; Biomphalaria tenagophila</t>
  </si>
  <si>
    <t>Philophthalmus</t>
  </si>
  <si>
    <t>Blair &amp; Islam</t>
  </si>
  <si>
    <t>Islam &amp; Copeman</t>
  </si>
  <si>
    <t>Harris et al.</t>
  </si>
  <si>
    <t>Scholtz et al.</t>
  </si>
  <si>
    <t>Ditricht et al.</t>
  </si>
  <si>
    <t>Toledo et al.</t>
  </si>
  <si>
    <t>Kostdinova et al.</t>
  </si>
  <si>
    <t>Beuret et al.</t>
  </si>
  <si>
    <t>Martorelli et al.</t>
  </si>
  <si>
    <t>Meenakshi et al.</t>
  </si>
  <si>
    <t>McCarthy et al.</t>
  </si>
  <si>
    <t>Martorelli et al.</t>
  </si>
  <si>
    <t>Heineman et al.</t>
  </si>
  <si>
    <t>Martorelli et al.</t>
  </si>
  <si>
    <t>Wykoff et al.</t>
  </si>
  <si>
    <t xml:space="preserve">http://www.patagonianshells.com.ar/index.php?link=all&amp;p=9      Nunez, M.O.d. 1992. Life history studies of heterophyid Trematodes in the neotropical region: Ascocotyle (Leighia) hadra sp.n. Memorias do Instituto Oswaldo Cruz 87: 539-543.
</t>
  </si>
  <si>
    <t xml:space="preserve">Taft, S.J. 1975. Aspects of the Life History of Cyclocoelum brasilianum Stossich 1902 (Trematoda: Cyclocoelidae). The Journal of Parasitology 61: 1041-1043.
</t>
  </si>
  <si>
    <t>Toledo, R. &amp; Fried, B. 2011 Biomphalaria snails and larval trematodes. Springer, New York; London.</t>
  </si>
  <si>
    <t>Jousson &amp; Bartoli</t>
  </si>
  <si>
    <t>Macy &amp; Moore</t>
  </si>
  <si>
    <t>LeFlore et al.</t>
  </si>
  <si>
    <t>Yoshida &amp; Urabe</t>
  </si>
  <si>
    <t>Olivier &amp; Cort</t>
  </si>
  <si>
    <t>Cable &amp; Hunninen</t>
  </si>
  <si>
    <t>Nasir &amp; Diaz</t>
  </si>
  <si>
    <t>Lie &amp; Umathevy</t>
  </si>
  <si>
    <t>Mouahid &amp; Mone</t>
  </si>
  <si>
    <t>Joe &amp; Umathevy</t>
  </si>
  <si>
    <t>Zoogonus rubellus</t>
  </si>
  <si>
    <t>Miracidium Volume (mm3)</t>
  </si>
  <si>
    <t>Miracidium Length (mm)</t>
  </si>
  <si>
    <t>Miracidium Width (mm)</t>
  </si>
  <si>
    <t>Egg Length (mm)</t>
  </si>
  <si>
    <t>Lymnaea pervius (Lymnaea viridis) (Radix viridis)</t>
  </si>
  <si>
    <t>Furnish, J. 2005. Guide to sensitive aquatic mollusks of the U.S. Forest Service Pacific Southwest Region. USDA Forest Service, Pacific Southwest Region.</t>
  </si>
  <si>
    <t>en.wikipedia.org/wiki/Planorbella_trivolvis,  www.conchsoc.org/aids_to_id/Physidae.php</t>
  </si>
  <si>
    <r>
      <t xml:space="preserve">Hershler, R. &amp; Thompson, F.G. (1988)  Notes on morphology of </t>
    </r>
    <r>
      <rPr>
        <i/>
        <sz val="11"/>
        <rFont val="Calibri"/>
        <family val="0"/>
      </rPr>
      <t>Amnicola limosa</t>
    </r>
    <r>
      <rPr>
        <sz val="11"/>
        <rFont val="Calibri"/>
        <family val="2"/>
      </rPr>
      <t>  (Say, 1817) (Gastropoda: Hydrobiidae) with comments on status of the subfamily Amnicolinae.  Malacol. Rev. 21: 81-92</t>
    </r>
  </si>
  <si>
    <t>Faltynkova et al.</t>
  </si>
  <si>
    <t>Kanev et al.</t>
  </si>
  <si>
    <t>Faltynkova et al.</t>
  </si>
  <si>
    <t>Faltynkova et al.</t>
  </si>
  <si>
    <t>Lymnaea peregra &amp; Radix auricularia (Lymnaea auricularia)</t>
  </si>
  <si>
    <t>Lymnaea luteola var. succinea or ovalis</t>
  </si>
  <si>
    <t>Oncomelania hupensis</t>
  </si>
  <si>
    <t>Spelotrema nicolli</t>
  </si>
  <si>
    <t xml:space="preserve">Helisoma campanulatum &amp; Helisoma trivolvis </t>
  </si>
  <si>
    <t>Helisoma anceps</t>
  </si>
  <si>
    <t>Dasymetra</t>
  </si>
  <si>
    <t>Reniferidae</t>
  </si>
  <si>
    <t xml:space="preserve">Dasymetra conferta </t>
  </si>
  <si>
    <t>http://en.wikipedia.org/wiki/Asian_trampsnail,    Tang, C.C. 1950. Studies on the Life History of Eurytrema pancreaticum Janson, 1889. The Journal of Parasitology 36: 559-573.</t>
  </si>
  <si>
    <t>http://en.wikipedia.org/wiki/Lymnaea_stagnalis  http://en.wikipedia.org/wiki/Radix_auricularia</t>
  </si>
  <si>
    <t>http://en.wikipedia.org/wiki/Lymnaea_stagnalis  http://www.conchsoc.org/aids_to_id/Radbalth.php</t>
  </si>
  <si>
    <t>http://www.archive.org/stream/nautilus19amer/nautilus19amer_djvu.txt</t>
  </si>
  <si>
    <t>Brachylaimoidea</t>
  </si>
  <si>
    <t xml:space="preserve">Lymnaea stagnalis &amp; Radix auricularia </t>
  </si>
  <si>
    <t>Alocinma travancorica</t>
  </si>
  <si>
    <t>Digoniostoma pulchella (Bithynia pulchella)</t>
  </si>
  <si>
    <t>Bradybaena similaris (Eulota similaris)</t>
  </si>
  <si>
    <t>Postharmostomum helicis</t>
  </si>
  <si>
    <t>Proalarioides tropidonotis</t>
  </si>
  <si>
    <t>Proalarioides</t>
  </si>
  <si>
    <t xml:space="preserve">Proctoeces maculatus </t>
  </si>
  <si>
    <t>Mytilus edulis</t>
  </si>
  <si>
    <t>Anaplocamus dilatatus (Leptoxis dilatata)</t>
  </si>
  <si>
    <t>Goniobasis sp. &amp; Pluerocera sp.</t>
  </si>
  <si>
    <t>Proterometra</t>
  </si>
  <si>
    <t>http://www.conchsoc.org/aids_to_id/Planorbarius.php   http://www.conchsoc.org/aids_to_id/Planorbis.php</t>
  </si>
  <si>
    <t>http://www.conchsoc.org/aids_to_id/Planorbarius.php  http://www.conchsoc.org/aids_to_id/Planorbis.php</t>
  </si>
  <si>
    <t>http://www.conchsoc.org/aids_to_id/Planorbis.php  http://www.conchsoc.org/aids_to_id/Anisus.php</t>
  </si>
  <si>
    <t>http://www.conchsoc.org/aids_to_id/Planorbis.php http://www.conchsoc.org/aids_to_id/Anisus.php</t>
  </si>
  <si>
    <t>Amnicola peracuta</t>
  </si>
  <si>
    <t>Sphaerium striatinum</t>
  </si>
  <si>
    <t xml:space="preserve">Pisidium personatum (Pisidium pusillum) </t>
  </si>
  <si>
    <t>Leptoxis carinata (Anculosa carinata)</t>
  </si>
  <si>
    <t xml:space="preserve">Plagiorchis ameiurensis </t>
  </si>
  <si>
    <t>Lymnaea obtussa exigua "Fossaria exigua" &amp; Oxyloma retusa (Succinea retusa)  Planorbis trivolvis (Helisoma trivolvis)  Physa heterostropha</t>
  </si>
  <si>
    <t>Helisoma trivolvis &amp; Helisoma trivolvis campanulata</t>
  </si>
  <si>
    <t>http://www.gastropods.com/8/Shell_21168.shtml http://en.wikipedia.org/wiki/Neverita_didyma</t>
  </si>
  <si>
    <t>http://www.eol.org/pages/620374    http://en.wikipedia.org/wiki/Ecrobia_ventrosa</t>
  </si>
  <si>
    <t>http://www.gastropods.com/2/Shell_2222.shtml   www.gastropods.com/7/Shell_5937.shtml    www.gastropods.com/4/Shell_5944.shtml</t>
  </si>
  <si>
    <t>Vagvolgyi, J. 1962. Systematics and evolution of the genus Triodopsis (mollusca, pulmonata). Harvard University.</t>
  </si>
  <si>
    <t>Kutac, E.A. &amp; Caran, S.C. 1994. Birds and other wildlife of south central Texas: a handbook. University of Texas Press.</t>
  </si>
  <si>
    <t>Physa anatina (Physella virgata anatina) (Physa virgata)</t>
  </si>
  <si>
    <t>Bulinus forskali</t>
  </si>
  <si>
    <t>Anisus leucostoma</t>
  </si>
  <si>
    <t>Cardium edule (Cerastoderma edule)</t>
  </si>
  <si>
    <t>Ilyanassa obsoleta</t>
  </si>
  <si>
    <t xml:space="preserve">Gyraulus parvus similaris </t>
  </si>
  <si>
    <t>Halipegus amherstensis</t>
  </si>
  <si>
    <t>Vertigo ventricosa</t>
  </si>
  <si>
    <t>Hemiurus luehei</t>
  </si>
  <si>
    <t>Heronimoidea</t>
  </si>
  <si>
    <t>Lepocreadioidea</t>
  </si>
  <si>
    <t>Lioplax subcarinata</t>
  </si>
  <si>
    <t>Bulinus truncatus (B. truncatus contortus)</t>
  </si>
  <si>
    <t xml:space="preserve">en.wikipedia.org/wiki/Planorbella_trivolvis,  Leonard, A.B. 1950. Mollusca: arcticle 3 ; a Yarmouthian Molluscan Fauna in the midcontinent region of the United States. Univ. of Kansas Publ.                     </t>
  </si>
  <si>
    <t xml:space="preserve">en.wikipedia.org/wiki/Planorbella_trivolvis  </t>
  </si>
  <si>
    <t>Personal Communication with Anya Gonchar</t>
  </si>
  <si>
    <t xml:space="preserve">Bartsch, P. 1907. The Philippine pond snails of the genus Vivipara. s.n.
</t>
  </si>
  <si>
    <t>Lymnaea stagnalis jugularis (appressa) &amp; Lymnaea emarginata angulata (Stagnicola emarginata angulata)  Bulminea megasoma</t>
  </si>
  <si>
    <t>Radix natalensis (Lymnaea caillaudi)</t>
  </si>
  <si>
    <t>Galba trunculata</t>
  </si>
  <si>
    <t>Rissoa ventricosa &amp; Rissoa auriscalpium  &amp; Rissoa similis</t>
  </si>
  <si>
    <t>Helisoma trivolvis &amp; Helisoma antrosa</t>
  </si>
  <si>
    <t>Cephalophallus obscurus</t>
  </si>
  <si>
    <t>Helisoma trivolvis &amp; Physella gyrina</t>
  </si>
  <si>
    <t>Cyathocotyle orientalis</t>
  </si>
  <si>
    <t>Clarke, A.H. 1981. The freshwater molluscs of Canada. National Museum of Natural Sciences, National Museums of Canada.
   en.wikipedia.org/wiki/Planorbella_trivolvis    The Freshwater Molluscs of Canada_ Arthur H. Clarke 1981</t>
  </si>
  <si>
    <t>Ostrowski de N√∫√±ez, M. &amp; Quintana, M. 2008. The life cycle of &amp;lt;i&amp;gt;Stephanoprora aylacostoma&amp;lt;/i&amp;gt; n.sp. (Digenea: Echinostomatidae), parasite of the threatened snail &amp;lt;i&amp;gt;Aylacostoma chloroticum&amp;lt;/i&amp;gt; (Prosobranchia, Thiaridae), in Argentina. Parasitol. Res. 102: 647-655.</t>
  </si>
  <si>
    <t>Hershler, R. &amp; Thompson, F.G. (1988)  Notes on morphology of Amnicola limosa  (Say, 1817) (Gastropoda: Hydrobiidae) with comments on status of the subfamily Amnicolinae.  Malacol. Rev. 21: 81-92,  http://www.gastropods.com/9/Shell_33909.shtml</t>
  </si>
  <si>
    <t>http://arnobrosi.tripod.com/snails/lymnaeidae.html  Clarke, A.H. 1981. The freshwater molluscs of Canada. National Museum of Natural Sciences, National Museums of Canada.</t>
  </si>
  <si>
    <t>species</t>
  </si>
  <si>
    <t>family</t>
  </si>
  <si>
    <t>superfamily</t>
  </si>
  <si>
    <t>Snail host species</t>
  </si>
  <si>
    <t>http://www.conchsoc.org/aids_to_id/Physidae.php en.wikipedia.org/wiki/Planorbella_trivolvis</t>
  </si>
  <si>
    <t>Brachylaima cribbi</t>
  </si>
  <si>
    <t>Polygyra texasiana &amp; Practicollela berlandieriana</t>
  </si>
  <si>
    <t>Brachyphallus crenatus</t>
  </si>
  <si>
    <t>Bucephalus minimus</t>
  </si>
  <si>
    <t>Bucephalus pusillus (pusillum)</t>
  </si>
  <si>
    <t>Anodonta grandis</t>
  </si>
  <si>
    <t xml:space="preserve">Pygmanisus pelorius </t>
  </si>
  <si>
    <t>Gymnophalloidea</t>
  </si>
  <si>
    <t>Stenothyra blanfordiana</t>
  </si>
  <si>
    <t>Centrocestus cuspidatus</t>
  </si>
  <si>
    <t>Apatemon cobitidis</t>
  </si>
  <si>
    <t>Lithoglyphus naticoides</t>
  </si>
  <si>
    <t>Littoridina casteIlanosae (Heleobia casteIlanosae) &amp;  Littoridina parchappei</t>
  </si>
  <si>
    <t>Littoridinops tenuipes</t>
  </si>
  <si>
    <t>brackish</t>
  </si>
  <si>
    <t>Planorbarius corneus &amp; Planorbis planorbis</t>
  </si>
  <si>
    <t>Bathyomphalus contortus (Anisus contortus) &amp;  Anisus leucostoma &amp; Gyraulus albus albus</t>
  </si>
  <si>
    <t xml:space="preserve">Clarke, A.H. 1981. The freshwater molluscs of Canada. National Museum of Natural Sciences, National Museums of Canada. Cort, W.W., McMullen, D.B., Olivier, L. &amp; Brackett, S. 1940. Studies on schistosome dermatitis VII Seasonal incidence of Cercaria stagnicolae Talbot, 1936, in relation to the life cycle of its snail host, Stagnicola emarginata angulata (Sowerby). American Journal of Hygiene 32: 33-69.   Gilbertson, D.E., Kassim, O.O. &amp; Stumpf, J.L. 1978. STUDIES ON THE BIOLOGY OF BULIMNEA MEGASOMA (SAY) (GASTROPODA: PULMONATA). J. Molluscan Stud. 44: 145-150.
</t>
  </si>
  <si>
    <t>Martin, W.E. 1958. The Life Histories of Some Hawaiian Heterophyid Trematodes. The Journal of Parasitology 44: 305-318.
   http://www.gastropods.com/0/Shell_11380.shtml</t>
  </si>
  <si>
    <t>Hunter, W.R. and S.C. Brown, 1964. Phylum Mollusca. In: Keys to the marine invertebrates of the Woods Hole region,  www.gastropods.com/4/Shell_25434.shtml</t>
  </si>
  <si>
    <t>www.dnr.sc.gov/cwcs/pdf/RidgedLioplax.pdf</t>
  </si>
  <si>
    <t>Schell, S.C. 1967. The Life History of Phyllodistomum staffordi Pearse, 1924 (Trematoda: Gorgoderidae Looss, 1901). The Journal of Parasitology 53: 569-576.</t>
  </si>
  <si>
    <t>Zukowski, S. &amp; Walker, K.F. 2009. Freshwater snails in competition: alien Physa acuta (Physidae) and native Glyptophysa gibbosa (Planorbidae) in the River Murray, South Australia. Marine and Freshwater Research 60: 999-1005.</t>
  </si>
  <si>
    <t>Way, C.M. &amp; Wissing, T.E. 1982. Environmental heterogeneity and life history variability in the freshwater clams, Pisidium variabile (Prime) and Pisidium compressum (Prime) (Bivalvia: Pisidiidae). Canadian Journal of Zoology 60: 2841-2851.</t>
  </si>
  <si>
    <t>Maldonado, A., Simoes, R.O., Oliveira, A.P.M., Motta, E.M., Fernandez, M.A., Pereira, Z.M., Monteiro, S.S., Torres, E.J.L. &amp; Thiengo, S.C. First report of Angiostrongylus cantonensis (Nematoda: Metastrongylidae) in Achatina fulica (Mollusca: Gastropoda) from Southeast and South Brazil. Mem. Inst. Oswaldo Cruz 105: 938-941.</t>
  </si>
  <si>
    <t>Hershler, R., Frest, T.J. &amp; Smithsonian Institution, P. 1996. A review of the North American freshwater snail genus Fluminicola (Hydrobiidae). Smithsonian Institution Press.</t>
  </si>
  <si>
    <t>Wethington, A. R. (2004b)  Family Physidae. A supplement to the workbook accompanying the FMCS Freshwater Identification Workshop, University of Alabama, Tuscaloosa. 24 pp.</t>
  </si>
  <si>
    <t xml:space="preserve">en.wikipedia.org/wiki/Planorbella_trivolvis </t>
  </si>
  <si>
    <t>Walker, J.H. 1939. Experimental Studies on Trematodes Belonging to the Subfamily Reniferinae. Transactions of the American Microscopical Society 58: 404-430.</t>
  </si>
  <si>
    <t>Schileyko, A.A. 1998. Treatise on recent terrestrial pulmonate molluscs</t>
  </si>
  <si>
    <t>Dudgeon, D. 1999. Tropical Asian streams: zoobenthos, ecology and conservation. Hong Kong University Press.</t>
  </si>
  <si>
    <t>Sterki, V. 1893. Observations on Vallonia. Proc. Acad. Nat. Sci. Phila. 45: 234-279.</t>
  </si>
  <si>
    <t>Mandahl-Barth, G. 1958. Intermediate hosts of Schistosoma; African Biomphalaria and Bulinus. Monograph series. World Health Organization 57: 1-131.</t>
  </si>
  <si>
    <t>Hunter, W.R. and S.C. Brown, 1964. Phylum Mollusca. In: Keys to the marine invertebrates of the Woods Hole region</t>
  </si>
  <si>
    <t>Malek &amp; Little. Aroapyrgus colombiensis n.sp (Gastropoda: Hydrobiidae). The Nautilus. v. 85 (1971-1972).</t>
  </si>
  <si>
    <t>www.fws.gov</t>
  </si>
  <si>
    <t>Grave, B.H. 1927. The Natural History of Cumingia tellinoides. Biological Bulletin 53: 208-219.</t>
  </si>
  <si>
    <t>Miller-Way, C.A. &amp; Way, C.M. 1989. The Life History of Leptoxis dilatata (Conrad) (Prosobrancia: Pleuroceridae) from the Laurel Fork River, West Virginia. Am. Midl. Nat. 122: 193-198.</t>
  </si>
  <si>
    <t>Clark, S.A. 2009. The Genus Posticobia (Mollusca: Caenogastropoda: Rissooidea: Hydrobiidae S.L.) from Australia and Norfolk Island. Malacologia 51: 319-341.</t>
  </si>
  <si>
    <t>Faust, E.C. &amp; Nishigori, M. 1926. The Life Cycles of Two New Species of Heterophyidae, Parasitic in Mammals and Birds. The Journal of Parasitology 13: 91-128.</t>
  </si>
  <si>
    <t>Martin, W.E. 1958. The Life Histories of Some Hawaiian Heterophyid Trematodes. The Journal of Parasitology 44: 305-318.</t>
  </si>
  <si>
    <t>Dance, S.P. 1992. Shells. Dorling Kindersley.</t>
  </si>
  <si>
    <t>Hershler, R., Frest, T.J., Johannes, E.J., Bowler, P.A. &amp; Thompson, F.G. 1994. 2 NEW GENERA OF HYDROBIID SNAILS (PROSOBRANCHIA, RISSOOIDEA) FROM THE NORTHWESTERN UNITED-STATES. Veliger 37: 221-243.</t>
  </si>
  <si>
    <t>Foster, T.D. 1936. Size of Shell in Land Snails of the Genus Polygyra. Am. Midl. Nat. 17: 978-982.</t>
  </si>
  <si>
    <t>Morton, J.E. &amp; Miller, M.C. 1968. The New Zealand sea shore. Collins.</t>
  </si>
  <si>
    <t>Brandt, R.A.M. 1974. The non-marine aquatic Mollusca of Thailand. Waldeman Kramer.</t>
  </si>
  <si>
    <t>Arakelova, K.S. &amp; Michel, E. 2009. Physiological differences between coexisting congeneric species of snails in a subarctic lake. Aquatic Biology 5: 209-217.</t>
  </si>
  <si>
    <t>Paraense, W.L. 2003. Planorbidae, Lymnaeidae and Physidae of Peru (Mollusca: Basommatophora). Mem√≥rias do Instituto Oswaldo Cruz 98: 767-771.</t>
  </si>
  <si>
    <t>Harrison, A.D. 1984. Redescription of Pyrgophorus parvulus (Gastropoda: Hydrobiidae) from St. Vincent, St. Lucia, and Grenada, West Indies. Proc. Acad. Nat. Sci. Phila. 136: 145-151.</t>
  </si>
  <si>
    <t>http://region.austria.info/at/guide/118780sy,en,OEWE/objectId,RGN137at,_area,408021,_site,en,_subArea,408058,curr,EUR,season,at1,selectedEntry,pict/pict.html</t>
  </si>
  <si>
    <t xml:space="preserve"> Leonard, A.B. 1950. Mollusca: arcticle 3 ; a Yarmouthian Molluscan Fauna in the midcontinent region of the United States. Univ. of Kansas Publ. </t>
  </si>
  <si>
    <t>Velasquez, C.C. 1964. Life History of Acanthoparyphium paracharadrii sp. n. (Trematoda : Echinostomatidae). The Journal of Parasitology 50: 261-265.</t>
  </si>
  <si>
    <t>Cheatum, E.P. 1934. Limnological Investigations on Respiration, Annual Migratory Cycle, and Other Related Phenomena in Fresh-Water Pulmonate Snails. Transactions of the American Microscopical Society 53: 348-407.</t>
  </si>
  <si>
    <t>Martin, P.R. 2002. Evidence for parthenogenesis and natural imposex in the Patagonian freshwater snail Heleobia hatcheri (Gastropoda: Hydrobiidae). J. Molluscan Stud. 68: 291-295.</t>
  </si>
  <si>
    <t>Preston, H.B. 1915. Mollusca: (Freshwater Gastropoda &amp; Pelectpoda). Taylor and Francis.</t>
  </si>
  <si>
    <t>Zebina browniana</t>
  </si>
  <si>
    <t>Himasthla sp</t>
  </si>
  <si>
    <t>Zoogonus</t>
  </si>
  <si>
    <t>Zoogonidae</t>
  </si>
  <si>
    <t>Wardula</t>
  </si>
  <si>
    <t>Bartoli et al.</t>
  </si>
  <si>
    <t>Ieno, E., Alemany, D., Blanco, D.E. &amp; Bastida, R. 2004. Prey Size Selection by Red Knot Feeding on Mud Snails at Punta Rasa (Argentina) during Migration. Waterbirds: The International Journal of Waterbird Biology 27: 493-498.</t>
  </si>
  <si>
    <t>Cleave, H.J.V. 1936. Reversal of Symmetry in Campeloma rufum, a Fresh-Water Snail. Am. Nat. 70: 567-573.</t>
  </si>
  <si>
    <t>Pilsbry, H.A. 1889. New and Little-Known American Molluscs. No. 1. Proc. Acad. Nat. Sci. Phila. 41: 81-89.</t>
  </si>
  <si>
    <t>Brown, D.S., Curtis, B.A. &amp; Rollinson, D. 1996. The freshwater snail Bulinus tropicus (Planorbidae) in Namibia, characterised according to chromosome number, enzymes and morphology. Hydrobiologia 317: 127-139.</t>
  </si>
  <si>
    <t>Wiebe, A.H. 1924. Variations in the fresh-water snail Goniobasis livescens. Ohio State University.</t>
  </si>
  <si>
    <t>Boray, J.C. &amp; McMichael, D.F. 1961. The Identity of the Australian Lymnaeid Snail Host of Fasciola Hepatica L. and Its Response to Environment. Aust. J. Marine Freshw. Res. 12: 150-163.</t>
  </si>
  <si>
    <t>Taft, S.J. 1975. Aspects of the Life History of Cyclocoelum brasilianum Stossich 1902 (Trematoda: Cyclocoelidae). The Journal of Parasitology 61: 1041-1043.</t>
  </si>
  <si>
    <t>Clarke, A.H. 1981. The freshwater molluscs of Canada. National Museum of Natural Sciences, National Museums of Canada.</t>
  </si>
  <si>
    <t>Keen, A.M. 1971. Sea shells of tropical west America: marine mollusks from Baja California to Peru. Stanford University Press.</t>
  </si>
  <si>
    <t>Hershler, R., Davis, C.L., Kitting, C.L. &amp; Liu, H.-P. 2007. Discovery of introduced and cryptogenic cochliopid gastropods in the San Francisco Estuary, California. J. Molluscan Stud. 73: 323-332.</t>
  </si>
  <si>
    <t>Flores, V.n.R. &amp; Semenas, L.G. 2008. Larval Digenean Community Parasitizing the Freshwater Snail, Chilina dombeyana (Pulmonata: Chilinidae) in Patagonia, Argentina, with Special Reference to the Notocotylid Catatropis chilinae. J. Parasitol. 94: 305-313.</t>
  </si>
  <si>
    <t>Bartoli &amp; Prevot</t>
  </si>
  <si>
    <t>58:073</t>
  </si>
  <si>
    <t>Isthmiophora</t>
  </si>
  <si>
    <t>41:215-230</t>
  </si>
  <si>
    <t>Monorcheides cumingiae</t>
  </si>
  <si>
    <t>Kagan, I.G. 1952. Further Contributions to the Life History of Neoleucochloridium problematicum (Magath, 1920) New Comb. (Trematoda: Brachylaemidae). Transactions of the American Microscopical Society 71: 20-44.</t>
  </si>
  <si>
    <t>Yamada, S.B. 1982. Growth and longevity of the mud snail &amp;lt;i&amp;gt;Batillaria attramentaria&amp;lt;/i&amp;gt. Mar. Biol. 67: 187-192.</t>
  </si>
  <si>
    <t>Pilsbry, H.A. 1934. Review of the Planorbidae of Florida, with Notes on Other Members of the Family. Proc. Acad. Nat. Sci. Phila. 86: 29-66.</t>
  </si>
  <si>
    <t>Cort, W.W., McMullen, D.B., Olivier, L. &amp; Brackett, S. 1940. Studies on schistosome dermatitis VII Seasonal incidence of Cercaria stagnicolae Talbot, 1936, in relation to the life cycle of its snail host, Stagnicola emarginata angulata (Sowerby). American Journal of Hygiene 32: 33-69.</t>
  </si>
  <si>
    <t>Wright, C.A. 1963. The freshwater gastropod molluscs of Western Aden Protectorate. British Museum (Natural History).</t>
  </si>
  <si>
    <t>Pilsbry, H.A. 1939. Land Mollusca of North America: (north of Mexico).</t>
  </si>
  <si>
    <t>http://linnet.geog.ubc.ca/efauna/Atlas/Atlas.aspx?sciname=Allogona%20ptychophora</t>
  </si>
  <si>
    <t>Brachylecithum americanum</t>
  </si>
  <si>
    <t>Parvatrema borinquenae</t>
  </si>
  <si>
    <t>Parvatrema</t>
  </si>
  <si>
    <t>Megaperidae</t>
  </si>
  <si>
    <t>Crepidula convexa</t>
  </si>
  <si>
    <t>40:202</t>
  </si>
  <si>
    <t>www.gastropods.com/0/Shell_2100.shtml</t>
  </si>
  <si>
    <t>Paramonostomum antarcticum</t>
  </si>
  <si>
    <t>Laevilitorina caliginosa</t>
  </si>
  <si>
    <t>Graefe</t>
  </si>
  <si>
    <t>30:207-232</t>
  </si>
  <si>
    <t>http://www.gastropods.com/1/Shell_16671.shtml</t>
  </si>
  <si>
    <t>31:131</t>
  </si>
  <si>
    <t>Brachycoelium obesum</t>
  </si>
  <si>
    <t>Brachycoelium</t>
  </si>
  <si>
    <t>Zonitoides ligerus</t>
  </si>
  <si>
    <t>46:464</t>
  </si>
  <si>
    <t>Eurytrema pancreaticum</t>
  </si>
  <si>
    <t>unknown</t>
  </si>
  <si>
    <t>Uzmann</t>
  </si>
  <si>
    <t>Biological Bulletin</t>
  </si>
  <si>
    <t>J. Parasitol.</t>
  </si>
  <si>
    <t>39:445</t>
  </si>
  <si>
    <t>Acanthocollaritrema umbilicatum</t>
  </si>
  <si>
    <t>28:407</t>
  </si>
  <si>
    <t>Stephanostomum tenue</t>
  </si>
  <si>
    <t>Stephanostomum</t>
  </si>
  <si>
    <t>Carney</t>
  </si>
  <si>
    <t>58:519</t>
  </si>
  <si>
    <t>Opisthioglyphe locellus European var</t>
  </si>
  <si>
    <t>Allogona ptychophora</t>
  </si>
  <si>
    <t>Hapladena varia</t>
  </si>
  <si>
    <t>Hapladena</t>
  </si>
  <si>
    <t>Bittium alternatum</t>
  </si>
  <si>
    <t>95:353-360</t>
  </si>
  <si>
    <t>Zeacumantus subcarinatus</t>
  </si>
  <si>
    <t>Kuntz</t>
  </si>
  <si>
    <t>48:419</t>
  </si>
  <si>
    <t>Fasciola hepatica</t>
  </si>
  <si>
    <t>86:479</t>
  </si>
  <si>
    <t>Parasitictodora</t>
  </si>
  <si>
    <t>fresh</t>
  </si>
  <si>
    <t>Phocitremoides ovale</t>
  </si>
  <si>
    <t>Phocitremoides</t>
  </si>
  <si>
    <t>36:552</t>
  </si>
  <si>
    <t>Clypeomorus clypeomorus</t>
  </si>
  <si>
    <t>108:021</t>
  </si>
  <si>
    <t>www.ias.ac.in/jarch/currsci/49/00000403.pdf</t>
  </si>
  <si>
    <t>Cloacitrema michiganensis</t>
  </si>
  <si>
    <t>Denton</t>
  </si>
  <si>
    <t>entnemdept.ifas.ufl.edu/sepmc/SEPMC2011/.../White_Snails_Slugs3.pdf</t>
  </si>
  <si>
    <t>Himasthla rhigedana</t>
  </si>
  <si>
    <t>Eurytrema</t>
  </si>
  <si>
    <t>Tang</t>
  </si>
  <si>
    <t>36:559</t>
  </si>
  <si>
    <t>31:306</t>
  </si>
  <si>
    <t>29:61-84</t>
  </si>
  <si>
    <t>Tamerlania bragai</t>
  </si>
  <si>
    <t>Tamerlania</t>
  </si>
  <si>
    <t>Eucotylidae</t>
  </si>
  <si>
    <t>Maldonado</t>
  </si>
  <si>
    <t>Mem Inst Oswaldo Cruz</t>
  </si>
  <si>
    <t>104:106</t>
  </si>
  <si>
    <t>Pygidiopsoides spindalis</t>
  </si>
  <si>
    <t>37:297</t>
  </si>
  <si>
    <t>Cephalophallus</t>
  </si>
  <si>
    <t>unknown</t>
  </si>
  <si>
    <t>75:463</t>
  </si>
  <si>
    <t>http://malaypeninsularsnail.lifedesks.org/pages/722</t>
  </si>
  <si>
    <t>Planorbis carinatus (Tropidiscus carinatus)</t>
  </si>
  <si>
    <t>Megapera gyrina</t>
  </si>
  <si>
    <t>Megapera</t>
  </si>
  <si>
    <t>and Yamaguti 1940 Z. Parasitenkunde (Miracidium measurements)</t>
  </si>
  <si>
    <t>Ophthalmophagus sp.</t>
  </si>
  <si>
    <t>Isthmiophora melis</t>
  </si>
  <si>
    <t>Hirudinella ventricosa</t>
  </si>
  <si>
    <t>Hirudinella</t>
  </si>
  <si>
    <t>Hirudinellidae</t>
  </si>
  <si>
    <t>http://www.sms.si.edu/irlspec/Battil_minima.htm</t>
  </si>
  <si>
    <t>Helicometra gibsoni</t>
  </si>
  <si>
    <t>Helicometra</t>
  </si>
  <si>
    <t>Anachis terpsichore</t>
  </si>
  <si>
    <t>54:945</t>
  </si>
  <si>
    <t>25:63</t>
  </si>
  <si>
    <t>Tryon, G.W. &amp; Haldeman, S.S. 1870. A monograph of the fresh-water univalve Mollusca of the United States: Turbidae, Physadae. Conchological Section of the Academy of Natural Sciences.</t>
  </si>
  <si>
    <t>Quissett &amp; Hadley Harbor</t>
  </si>
  <si>
    <t>66:636</t>
  </si>
  <si>
    <t>39:408</t>
  </si>
  <si>
    <t>http://en.wikipedia.org/wiki/Amethyst_gem_clam</t>
  </si>
  <si>
    <t>Psilochasmus aglyptorchis</t>
  </si>
  <si>
    <t>Psilochasmus</t>
  </si>
  <si>
    <t>Cerithium (Potamides) ornata</t>
  </si>
  <si>
    <t>50:261</t>
  </si>
  <si>
    <t>Catatropis johnstoni</t>
  </si>
  <si>
    <t>75:117</t>
  </si>
  <si>
    <t>Graham, A. 1971. British prosobranch and other operculate gastropod molluscs: keys and notes for the identification of the species. Academic Press for the Linnean Society of London.</t>
  </si>
  <si>
    <t>SE Texas</t>
  </si>
  <si>
    <t>30:277</t>
  </si>
  <si>
    <t>cercariae ingested</t>
  </si>
  <si>
    <t>Brachycoelium mesorchium</t>
  </si>
  <si>
    <t>Triodopsis caroliniensis</t>
  </si>
  <si>
    <t>France</t>
  </si>
  <si>
    <t>Tarebia granifera mauiensis</t>
  </si>
  <si>
    <t>48:47</t>
  </si>
  <si>
    <t>Philophthalmus lucipetus</t>
  </si>
  <si>
    <t>Reimer</t>
  </si>
  <si>
    <t>Melanopsis praemorsa</t>
  </si>
  <si>
    <t>Mehraorchis</t>
  </si>
  <si>
    <t>Gynaecotyla adunca</t>
  </si>
  <si>
    <t>Gynaecotyla</t>
  </si>
  <si>
    <t>Austrobilharzia variglandis</t>
  </si>
  <si>
    <t>Acanthoparyphium macracanthum</t>
  </si>
  <si>
    <t>Acanthoparyphium tyosenense</t>
  </si>
  <si>
    <t>90:97</t>
  </si>
  <si>
    <t>Transennella tantilla</t>
  </si>
  <si>
    <t>Monorchiidae</t>
  </si>
  <si>
    <t>50:101</t>
  </si>
  <si>
    <t>Subulina octona</t>
  </si>
  <si>
    <t>Hunninen &amp; Cable</t>
  </si>
  <si>
    <t>62:057</t>
  </si>
  <si>
    <t>Pygidiopsis ardeae</t>
  </si>
  <si>
    <t>http://en.wikipedia.org/wiki/Cerastoderma_edule</t>
  </si>
  <si>
    <t>Microphallus similis</t>
  </si>
  <si>
    <t>36:360</t>
  </si>
  <si>
    <t>Paucivitellosus hanumanthai</t>
  </si>
  <si>
    <t>Paucivitellosus</t>
  </si>
  <si>
    <t>Renicolidae</t>
  </si>
  <si>
    <t>Adams &amp; Martin</t>
  </si>
  <si>
    <t>82:001</t>
  </si>
  <si>
    <t>Pygidiopsis</t>
  </si>
  <si>
    <t>76:537</t>
  </si>
  <si>
    <t>Pygidiopsis macrostomum</t>
  </si>
  <si>
    <t>Psilostomum brevicolle</t>
  </si>
  <si>
    <t>31:122-131</t>
  </si>
  <si>
    <t>Gymnophallus choledochus</t>
  </si>
  <si>
    <t>Gymnophallus</t>
  </si>
  <si>
    <t>Renicola cerithidicola</t>
  </si>
  <si>
    <t>Renicola</t>
  </si>
  <si>
    <t>90:188</t>
  </si>
  <si>
    <t>Saccocoelium obesum</t>
  </si>
  <si>
    <t>Saccocoelium</t>
  </si>
  <si>
    <t>Philophthalmus hegeneri</t>
  </si>
  <si>
    <t>Batillaria minima</t>
  </si>
  <si>
    <t>Acanthocollaritrema</t>
  </si>
  <si>
    <t>Siphodera</t>
  </si>
  <si>
    <t>Deropristis</t>
  </si>
  <si>
    <t>Dicrogaster contractus</t>
  </si>
  <si>
    <t>Dicrogaster</t>
  </si>
  <si>
    <t>Gorgoderoidea</t>
  </si>
  <si>
    <t>Conspicuum</t>
  </si>
  <si>
    <t>Hemiuroidea</t>
  </si>
  <si>
    <t>47:777</t>
  </si>
  <si>
    <t>Shaw</t>
  </si>
  <si>
    <t>64:262</t>
  </si>
  <si>
    <t>Parasitictodora hancocki</t>
  </si>
  <si>
    <t>Southern California</t>
  </si>
  <si>
    <t>Elstia stossichianum</t>
  </si>
  <si>
    <t>Elstia</t>
  </si>
  <si>
    <t>Proctoeces</t>
  </si>
  <si>
    <t>Allocreadium fasciatusi</t>
  </si>
  <si>
    <t>62:410</t>
  </si>
  <si>
    <t>44:217</t>
  </si>
  <si>
    <t>76:748</t>
  </si>
  <si>
    <t>Neopechona</t>
  </si>
  <si>
    <t>Lepocreadiidae</t>
  </si>
  <si>
    <t>Mitrella lunata</t>
  </si>
  <si>
    <t>Fares &amp; Maillard</t>
  </si>
  <si>
    <t>45:011</t>
  </si>
  <si>
    <t>23:253</t>
  </si>
  <si>
    <t>Neopechona cablei</t>
  </si>
  <si>
    <t>http://www.gastropods.com/1/Shell_5881.shtml</t>
  </si>
  <si>
    <t>Cable &amp; Nahhas</t>
  </si>
  <si>
    <t>48:536</t>
  </si>
  <si>
    <t>Bucephalus baeri</t>
  </si>
  <si>
    <t>Tapes aureus</t>
  </si>
  <si>
    <t>30:185-191</t>
  </si>
  <si>
    <t>Littoridina australis</t>
  </si>
  <si>
    <t>18:24-35</t>
  </si>
  <si>
    <t xml:space="preserve">Philophthalmid sp. I </t>
  </si>
  <si>
    <t>and West TAMS 1935 54:14 (Miracidium and eggs)</t>
  </si>
  <si>
    <t>Ascocotyle pachycystis</t>
  </si>
  <si>
    <t>Schroeder &amp; Leigh</t>
  </si>
  <si>
    <t>51:594</t>
  </si>
  <si>
    <t>Brachylecithum myadestis</t>
  </si>
  <si>
    <t>Brachylecithum</t>
  </si>
  <si>
    <t>Metorchis</t>
  </si>
  <si>
    <t>Eurytrema procyonis</t>
  </si>
  <si>
    <t>http://www.gastropods.com/9/Shell_34009.shtml</t>
  </si>
  <si>
    <t>Telolecithus pugetensis</t>
  </si>
  <si>
    <t>Telolecithus</t>
  </si>
  <si>
    <t>Philophthalmus distomatosa</t>
  </si>
  <si>
    <t>Philophthalmus</t>
  </si>
  <si>
    <t>29:137-148</t>
  </si>
  <si>
    <t>Catatropis verrucosa</t>
  </si>
  <si>
    <t>27:210-239</t>
  </si>
  <si>
    <t>85:291</t>
  </si>
  <si>
    <t>Acanthoparyphium</t>
  </si>
  <si>
    <t>56:288</t>
  </si>
  <si>
    <t xml:space="preserve">Acanthoparyphium sp. </t>
  </si>
  <si>
    <t>http://www.gastropods.com/9/Shell_1079.shtml</t>
  </si>
  <si>
    <t>Maritrema arenaria</t>
  </si>
  <si>
    <t>90:272</t>
  </si>
  <si>
    <t>Mani</t>
  </si>
  <si>
    <t>Spelotrema</t>
  </si>
  <si>
    <t>Notocotylus</t>
  </si>
  <si>
    <t>Monorcheides</t>
  </si>
  <si>
    <t>Cumingia tellinoides</t>
  </si>
  <si>
    <t>Lake Qarun I</t>
  </si>
  <si>
    <t>78:172</t>
  </si>
  <si>
    <t>Acanthoparyphium sp. I</t>
  </si>
  <si>
    <t>Paramphistomum</t>
  </si>
  <si>
    <t>Hunter &amp; Vernberg</t>
  </si>
  <si>
    <t>72:163</t>
  </si>
  <si>
    <t>Maritrema bonaerensis</t>
  </si>
  <si>
    <t>Heleobia australis australis</t>
  </si>
  <si>
    <t>Himasthla continua</t>
  </si>
  <si>
    <t>Himasthla elongata</t>
  </si>
  <si>
    <t>Himasthla interrupta</t>
  </si>
  <si>
    <t>www.malacolog.org/search.php?nameid=1793 -</t>
  </si>
  <si>
    <t>Maritrema novaezealandensis</t>
  </si>
  <si>
    <t>Rowan</t>
  </si>
  <si>
    <t>74:001</t>
  </si>
  <si>
    <t>Saccocoelium tensum</t>
  </si>
  <si>
    <t>Siphodera vinaledwardsii</t>
  </si>
  <si>
    <t>56:292</t>
  </si>
  <si>
    <t>Philophthalmid sp. II</t>
  </si>
  <si>
    <t>56:293</t>
  </si>
  <si>
    <t>Lecithaster confusus</t>
  </si>
  <si>
    <t>Lecithaster</t>
  </si>
  <si>
    <t>35:73</t>
  </si>
  <si>
    <t>Microphallus sp.</t>
  </si>
  <si>
    <t>Galactosomum</t>
  </si>
  <si>
    <t>Deropristis inflata</t>
  </si>
  <si>
    <t>Heronimus chelydrae</t>
  </si>
  <si>
    <t>Heronimus</t>
  </si>
  <si>
    <t>Heronimidae</t>
  </si>
  <si>
    <t>Notocotylus regis</t>
  </si>
  <si>
    <t>Notocotylus stagnicolae</t>
  </si>
  <si>
    <t>Stagnicola emarginata</t>
  </si>
  <si>
    <t>http://en.wikipedia.org/wiki/Anachis_terpsichore</t>
  </si>
  <si>
    <t>Levinseniella sp.</t>
  </si>
  <si>
    <t>Microphallus fusiformis</t>
  </si>
  <si>
    <t>Wardula capitellata</t>
  </si>
  <si>
    <t>Gemma purpurea</t>
  </si>
  <si>
    <t>Holorchis pycnoporus</t>
  </si>
  <si>
    <t>Holorchis</t>
  </si>
  <si>
    <t>Barleeia rubra</t>
  </si>
  <si>
    <t>Plagiorchis sp. 1</t>
  </si>
  <si>
    <t>Galactosomum bearupi</t>
  </si>
  <si>
    <t>Clypeomorus batillariaeformis</t>
  </si>
  <si>
    <t>Philine denticulata</t>
  </si>
  <si>
    <t>25:320-329</t>
  </si>
  <si>
    <t>54:55</t>
  </si>
  <si>
    <t>Pseudodiplodiscoides pilai</t>
  </si>
  <si>
    <t>Pseudodiplodiscoides</t>
  </si>
  <si>
    <t>59:323</t>
  </si>
  <si>
    <t>Quinqueserialis quinqueserialis</t>
  </si>
  <si>
    <t>Himasthla avosettae</t>
  </si>
  <si>
    <t>Himasthla</t>
  </si>
  <si>
    <t>Maillard &amp; Saad-Fares</t>
  </si>
  <si>
    <t>66:031</t>
  </si>
  <si>
    <t>Centroderma spinosissima</t>
  </si>
  <si>
    <t>Centroderma</t>
  </si>
  <si>
    <t>Mesometridae</t>
  </si>
  <si>
    <t>Acanthoparyphium paracharadrii</t>
  </si>
  <si>
    <t>Heterophyes Cercaria III</t>
  </si>
  <si>
    <t>Mesorchis denticulatus</t>
  </si>
  <si>
    <t xml:space="preserve">Mesorchis </t>
  </si>
  <si>
    <t>Hydrobia ulvae</t>
  </si>
  <si>
    <t>http://www.gastropods.com/9/Shell_32919.shtml</t>
  </si>
  <si>
    <t>78:172</t>
  </si>
  <si>
    <t>Heterophyes Cercaria II</t>
  </si>
  <si>
    <t>Philophthalmus gralli</t>
  </si>
  <si>
    <t>Levinseniella minuta</t>
  </si>
  <si>
    <t>Hydrobia minuta</t>
  </si>
  <si>
    <t>Catatropis indica</t>
  </si>
  <si>
    <t>Philophthalmus sp.</t>
  </si>
  <si>
    <t>Fagotia acicularis</t>
  </si>
  <si>
    <t>022:354</t>
  </si>
  <si>
    <t>Sphaeridiotrema globolus</t>
  </si>
  <si>
    <t>12:149</t>
  </si>
  <si>
    <t>Alocinma travancorica</t>
  </si>
  <si>
    <t>Fasciola gigantica</t>
  </si>
  <si>
    <t>Fasciola</t>
  </si>
  <si>
    <t>Fasciolidae</t>
  </si>
  <si>
    <t>Gastrodiscus aegyptiacus</t>
  </si>
  <si>
    <t>Gastrodiscus</t>
  </si>
  <si>
    <t>55:163</t>
  </si>
  <si>
    <t>51:579</t>
  </si>
  <si>
    <t>Hendrix</t>
  </si>
  <si>
    <t>64:606</t>
  </si>
  <si>
    <t>Gastrodiscidae</t>
  </si>
  <si>
    <t>Malek</t>
  </si>
  <si>
    <t>57:975</t>
  </si>
  <si>
    <t>Notocotylus attenuatus</t>
  </si>
  <si>
    <t>http://www.animalbase.uni-goettingen.de/zooweb/servlet/AnimalBase/home/species?id=2084</t>
  </si>
  <si>
    <t>Euparyphium albuferensis</t>
  </si>
  <si>
    <t>38:211</t>
  </si>
  <si>
    <t>Sigmapera cincta</t>
  </si>
  <si>
    <t>Notocotylus biomphalariae</t>
  </si>
  <si>
    <t>Crandall</t>
  </si>
  <si>
    <t>46:289</t>
  </si>
  <si>
    <t>cercaria apparently transmitted by snail IH eaten by turtle DH</t>
  </si>
  <si>
    <t>Macravestibulum eversum</t>
  </si>
  <si>
    <t>Macravestibulum</t>
  </si>
  <si>
    <t>Pronocephalidae</t>
  </si>
  <si>
    <t>56:478</t>
  </si>
  <si>
    <t>Astiotrema trituri</t>
  </si>
  <si>
    <t>Astiotrema</t>
  </si>
  <si>
    <t>Catatropis chilinae</t>
  </si>
  <si>
    <t>Telorchis bonnerensis</t>
  </si>
  <si>
    <t>Telorchis</t>
  </si>
  <si>
    <t>Reniferidae</t>
  </si>
  <si>
    <t>83:709</t>
  </si>
  <si>
    <t>Gorgodera amplicava</t>
  </si>
  <si>
    <t>Gorgodera</t>
  </si>
  <si>
    <t>34:407</t>
  </si>
  <si>
    <t>Echinostoma rodriguesi</t>
  </si>
  <si>
    <t>www.conchsoc.org/aids_to_id/Physidae.php</t>
  </si>
  <si>
    <t>Dasymetra villecaeca</t>
  </si>
  <si>
    <t>Dasymetra</t>
  </si>
  <si>
    <t>cercaria trophically transmitted to 2 IH</t>
  </si>
  <si>
    <t>32:135-156</t>
  </si>
  <si>
    <t>Brachyphallus</t>
  </si>
  <si>
    <t>Retusa obtusa</t>
  </si>
  <si>
    <t>Fried &amp; Grigo</t>
  </si>
  <si>
    <t>95:086</t>
  </si>
  <si>
    <t>Herber</t>
  </si>
  <si>
    <t>28:179</t>
  </si>
  <si>
    <t>Littorina saxatilis</t>
  </si>
  <si>
    <t>88:910</t>
  </si>
  <si>
    <t>Lang</t>
  </si>
  <si>
    <t>61:562</t>
  </si>
  <si>
    <t>103:523-528</t>
  </si>
  <si>
    <t>Anisoporus manteri</t>
  </si>
  <si>
    <t>Heleobia australis</t>
  </si>
  <si>
    <t>77:65</t>
  </si>
  <si>
    <t>64:597</t>
  </si>
  <si>
    <t>Acanthoparyphium spinulosum</t>
  </si>
  <si>
    <t>Hydrobia acuta</t>
  </si>
  <si>
    <t>Conspicuum icteridorum</t>
  </si>
  <si>
    <t>Rubenstrema exasperatum</t>
  </si>
  <si>
    <t>Rubenstrema</t>
  </si>
  <si>
    <t>Rubenstrema opisthovitellinum</t>
  </si>
  <si>
    <t>Hsu et al.</t>
  </si>
  <si>
    <t>54:333</t>
  </si>
  <si>
    <t>Catatropis</t>
  </si>
  <si>
    <t>Echinostoma friedi</t>
  </si>
  <si>
    <t>Euparyphium paramurinum</t>
  </si>
  <si>
    <t>Catatropis hatcheri</t>
  </si>
  <si>
    <t>http://www.conchsoc.org/encyclopedia/speciesInfo.php?taxon_version_key=NBNSYS0000178282</t>
  </si>
  <si>
    <t>Cerastoderma edule</t>
  </si>
  <si>
    <t>72:335</t>
  </si>
  <si>
    <t>http://www.eol.org/pages/620374</t>
  </si>
  <si>
    <t>Metorchis sp.</t>
  </si>
  <si>
    <t>Bulinus contortus (B. truncatus contortus)</t>
  </si>
  <si>
    <t>24:219</t>
  </si>
  <si>
    <t>Paramphistomatidae</t>
  </si>
  <si>
    <t>Paramphistomoidea</t>
  </si>
  <si>
    <t>Musculium partumeium</t>
  </si>
  <si>
    <t>54:89</t>
  </si>
  <si>
    <t>44:210</t>
  </si>
  <si>
    <t>Transversotrematidae</t>
  </si>
  <si>
    <t>Proterometra autraini</t>
  </si>
  <si>
    <t>Tarebia granifera</t>
  </si>
  <si>
    <t>http://www.allesumdieschneck.de/html/melanopsis_praemorsa_english.html</t>
  </si>
  <si>
    <t>Cerithium litteratum</t>
  </si>
  <si>
    <t>http://en.wikipedia.org/wiki/Clypeomorus_batillariaeformis</t>
  </si>
  <si>
    <t>Galactosomum sp.</t>
  </si>
  <si>
    <t>27:105</t>
  </si>
  <si>
    <t>Haploporus benedeni</t>
  </si>
  <si>
    <t>Hapioporus</t>
  </si>
  <si>
    <t>Heterophyes Cercaria I</t>
  </si>
  <si>
    <t>Nematobothrium texomensis</t>
  </si>
  <si>
    <t>Nematobothrium</t>
  </si>
  <si>
    <t>Didymozoidae</t>
  </si>
  <si>
    <t>86:773</t>
  </si>
  <si>
    <t>Murrell</t>
  </si>
  <si>
    <t>51:600</t>
  </si>
  <si>
    <t>Cathaemasia hians</t>
  </si>
  <si>
    <t>Cathaemasia</t>
  </si>
  <si>
    <t>Himasthla littorinae</t>
  </si>
  <si>
    <t>52:367</t>
  </si>
  <si>
    <t>Ophthalmophagus</t>
  </si>
  <si>
    <t>Sherburne National Wildlife Refuge in Minnesota</t>
  </si>
  <si>
    <t>72:136</t>
  </si>
  <si>
    <t>Plagitura parva</t>
  </si>
  <si>
    <t>Cheng</t>
  </si>
  <si>
    <t>47:469</t>
  </si>
  <si>
    <t>70:359</t>
  </si>
  <si>
    <t>Plagitura salamandra</t>
  </si>
  <si>
    <t>Plagitura</t>
  </si>
  <si>
    <t>Pleurogenoides orientalis</t>
  </si>
  <si>
    <t>Sphaeridiotrema</t>
  </si>
  <si>
    <t>Szidat</t>
  </si>
  <si>
    <t>Anisus hiemantium (Gyraulus chinensis)</t>
  </si>
  <si>
    <t>Diplodiscus subclavatus</t>
  </si>
  <si>
    <t>Kanev</t>
  </si>
  <si>
    <t>28:125</t>
  </si>
  <si>
    <t>Planorbis trivolvis (Helisoma trivolvis)</t>
  </si>
  <si>
    <t>Echinoparyphium pseudorecurvatum</t>
  </si>
  <si>
    <t>Physella gyrina</t>
  </si>
  <si>
    <t>81:137</t>
  </si>
  <si>
    <t>Sigmapera</t>
  </si>
  <si>
    <t>Glyptophysa gibbosa</t>
  </si>
  <si>
    <t>Biomphalaria peregrina</t>
  </si>
  <si>
    <t>61:207</t>
  </si>
  <si>
    <t>Physa halei</t>
  </si>
  <si>
    <t>Glypthelmins hyloreus</t>
  </si>
  <si>
    <t>Koie</t>
  </si>
  <si>
    <t>78:338</t>
  </si>
  <si>
    <t>55:747</t>
  </si>
  <si>
    <t>Macroderoides typicus</t>
  </si>
  <si>
    <t>Notocotylus urbanensis</t>
  </si>
  <si>
    <t>Nudacotyle novicia</t>
  </si>
  <si>
    <t>Nudacotyle</t>
  </si>
  <si>
    <t>Derogenes varicus</t>
  </si>
  <si>
    <t>Derogenes</t>
  </si>
  <si>
    <t>Anisoporus</t>
  </si>
  <si>
    <t>Mitreila lunata</t>
  </si>
  <si>
    <t>64:193</t>
  </si>
  <si>
    <t>Hemiurus</t>
  </si>
  <si>
    <t>46:833</t>
  </si>
  <si>
    <t>Echinostoma paraensei</t>
  </si>
  <si>
    <t>53:1192</t>
  </si>
  <si>
    <t>21:521-534</t>
  </si>
  <si>
    <t>Calicophoron calicophorum</t>
  </si>
  <si>
    <t>Calicophoron</t>
  </si>
  <si>
    <t>39:223</t>
  </si>
  <si>
    <t>51:781</t>
  </si>
  <si>
    <t>Echinostoma barbosai</t>
  </si>
  <si>
    <t>52:1052</t>
  </si>
  <si>
    <t>45:199</t>
  </si>
  <si>
    <t>Transversotrema</t>
  </si>
  <si>
    <t>Acanthatrium</t>
  </si>
  <si>
    <t>Ascocotyle gemina</t>
  </si>
  <si>
    <t>103:392</t>
  </si>
  <si>
    <t>Bivesicula</t>
  </si>
  <si>
    <t>Bivesiculidae</t>
  </si>
  <si>
    <t>Pina et al.</t>
  </si>
  <si>
    <t>J. Parasitol.</t>
  </si>
  <si>
    <t>46:69</t>
  </si>
  <si>
    <t>Monorchis parvus</t>
  </si>
  <si>
    <t>Monorchis</t>
  </si>
  <si>
    <t>Monorchioidea</t>
  </si>
  <si>
    <t>21:365</t>
  </si>
  <si>
    <t>Stellantchasmus</t>
  </si>
  <si>
    <t>Dronen &amp; Lang</t>
  </si>
  <si>
    <t>60:75</t>
  </si>
  <si>
    <t>Acanthatrium oregonensis</t>
  </si>
  <si>
    <t>Elimia livescens</t>
  </si>
  <si>
    <t>52:704</t>
  </si>
  <si>
    <t>Olveria</t>
  </si>
  <si>
    <t>Tandon</t>
  </si>
  <si>
    <t>http://www.gastropods.com/0/Shell_11380.shtml</t>
  </si>
  <si>
    <t>http://egyfouna.aun.edu.eg/animal.asp?clearsession=1&amp;search_fd19=341612221712</t>
  </si>
  <si>
    <t>Echinoparyphium flexum</t>
  </si>
  <si>
    <t>Wardius zibethicus</t>
  </si>
  <si>
    <t>Wardius</t>
  </si>
  <si>
    <t>Srivastava</t>
  </si>
  <si>
    <t>Microcreadium parvum</t>
  </si>
  <si>
    <t>Microcreadium</t>
  </si>
  <si>
    <t>Diplodiscus amphichrus japonicus</t>
  </si>
  <si>
    <t>Diplodiscus</t>
  </si>
  <si>
    <t>Diplodiscidae</t>
  </si>
  <si>
    <t>Stunkard</t>
  </si>
  <si>
    <t>44:225</t>
  </si>
  <si>
    <t>46:235</t>
  </si>
  <si>
    <t>Echinostoma trivolvis</t>
  </si>
  <si>
    <t>Ophthalmophagus singularis</t>
  </si>
  <si>
    <t>Cyclocoelum brasilianum</t>
  </si>
  <si>
    <t>Cyclocoelum</t>
  </si>
  <si>
    <t>Cyclocoelidae</t>
  </si>
  <si>
    <t>Pisidium idahoense</t>
  </si>
  <si>
    <t>Anderson et al.</t>
  </si>
  <si>
    <t>Glypthelmins pennslyvaniensis</t>
  </si>
  <si>
    <t>Glypthelmins</t>
  </si>
  <si>
    <t>Groves</t>
  </si>
  <si>
    <t>64:112</t>
  </si>
  <si>
    <t>http://www.habitas.org.uk/molluscireland/species.asp?ID=135</t>
  </si>
  <si>
    <t>Plagioporus hypentelii</t>
  </si>
  <si>
    <t>Madhavi et al.</t>
  </si>
  <si>
    <t>73:041</t>
  </si>
  <si>
    <t>Pneumobites parviplexus</t>
  </si>
  <si>
    <t>50:215</t>
  </si>
  <si>
    <t>Pneumonoces medioplexus</t>
  </si>
  <si>
    <t>Lo</t>
  </si>
  <si>
    <t>81:569</t>
  </si>
  <si>
    <t>25:207</t>
  </si>
  <si>
    <t>Opisthorchis viverrini</t>
  </si>
  <si>
    <t>Echinoparyphium ralphaudyi</t>
  </si>
  <si>
    <t>Sphaeridiotrema spinoacetabulum</t>
  </si>
  <si>
    <t>47:933</t>
  </si>
  <si>
    <t>Echinostoma revolutum</t>
  </si>
  <si>
    <t>Cephalogonimus americanus</t>
  </si>
  <si>
    <t>Notocotylus ephemera</t>
  </si>
  <si>
    <t>Notocotylus magniovatus</t>
  </si>
  <si>
    <t>Notocotylus noyeri</t>
  </si>
  <si>
    <t>Notocotylus pacifer</t>
  </si>
  <si>
    <t>http://www.gastropods.com/8/Shell_26068.shtml</t>
  </si>
  <si>
    <t>29:71</t>
  </si>
  <si>
    <t>http://www.gastropods.com/2/Shell_8602.shtml</t>
  </si>
  <si>
    <t>Lecithaster salmonis</t>
  </si>
  <si>
    <t>http://en.wikipedia.org/wiki/Zonitoides_arboreus</t>
  </si>
  <si>
    <t>Hasstilesia tricolor</t>
  </si>
  <si>
    <t>Hasstilesia</t>
  </si>
  <si>
    <t>50:106</t>
  </si>
  <si>
    <t>56:287</t>
  </si>
  <si>
    <t>http://www.archive.org/stream/nautilus19amer/nautilus19amer_djvu.txt</t>
  </si>
  <si>
    <t>Maritrema obstipum</t>
  </si>
  <si>
    <t>Haematoloechus asper</t>
  </si>
  <si>
    <t>23:13</t>
  </si>
  <si>
    <t>Lie etal.</t>
  </si>
  <si>
    <t>61:59</t>
  </si>
  <si>
    <t>Echinoparyphium spiniferum</t>
  </si>
  <si>
    <t>Echinostoma audyi</t>
  </si>
  <si>
    <t>Haplometrana</t>
  </si>
  <si>
    <t>Pronocephaloidea</t>
  </si>
  <si>
    <t>21:369</t>
  </si>
  <si>
    <t>63:111</t>
  </si>
  <si>
    <t>Bithynia sp.</t>
  </si>
  <si>
    <t>Neoacanthoparyphium echinatoides</t>
  </si>
  <si>
    <t>Neoacanthoparyphium</t>
  </si>
  <si>
    <t>Quinqueserialis</t>
  </si>
  <si>
    <t>29:133</t>
  </si>
  <si>
    <t>86:312</t>
  </si>
  <si>
    <t>Paryphostomum radiatum</t>
  </si>
  <si>
    <t>Paryphostomum</t>
  </si>
  <si>
    <t>Petasiger nitidus</t>
  </si>
  <si>
    <t>Goniobasis catenaria (Elimia catenaria)</t>
  </si>
  <si>
    <t>53:31</t>
  </si>
  <si>
    <t>Echinostoma corvi</t>
  </si>
  <si>
    <t>102:647-655</t>
  </si>
  <si>
    <t>Haplorchis yokogawai</t>
  </si>
  <si>
    <t>Goniobasis livescens</t>
  </si>
  <si>
    <t>Iowa</t>
  </si>
  <si>
    <t>Taft</t>
  </si>
  <si>
    <t>61:1041</t>
  </si>
  <si>
    <t>Echinoparyphium dunni</t>
  </si>
  <si>
    <t>Echinoparyphium</t>
  </si>
  <si>
    <t>Radix rubiginosa "Lymnaea rubiginosa"</t>
  </si>
  <si>
    <t>51:793</t>
  </si>
  <si>
    <t>Echinoparyphium elegans</t>
  </si>
  <si>
    <t>Stenomelania newcombi</t>
  </si>
  <si>
    <t>Echinostomum callawayensis</t>
  </si>
  <si>
    <t>81:442</t>
  </si>
  <si>
    <t>http://en.wikipedia.org/wiki/Elimia_livescens</t>
  </si>
  <si>
    <t>Lecithobotrys</t>
  </si>
  <si>
    <t>32:61</t>
  </si>
  <si>
    <t>Opisthioglyphe</t>
  </si>
  <si>
    <t>77:396</t>
  </si>
  <si>
    <t>76:353</t>
  </si>
  <si>
    <t>Halipegus</t>
  </si>
  <si>
    <t>Hemiuridae</t>
  </si>
  <si>
    <t>Proterometra macrosoma</t>
  </si>
  <si>
    <t>28:431</t>
  </si>
  <si>
    <t>47:65</t>
  </si>
  <si>
    <t>Paryphostomum segregatum</t>
  </si>
  <si>
    <t>Lie &amp; Basch</t>
  </si>
  <si>
    <t>53:280</t>
  </si>
  <si>
    <t>Bunoderella metteri</t>
  </si>
  <si>
    <t>Bunoderella</t>
  </si>
  <si>
    <t>Renifer</t>
  </si>
  <si>
    <t>Pneumobites</t>
  </si>
  <si>
    <t>Gyraulus parvus</t>
  </si>
  <si>
    <t>Rhipidocotyle fennica</t>
  </si>
  <si>
    <t>Rhipidocotyle</t>
  </si>
  <si>
    <t>Pneumonoces</t>
  </si>
  <si>
    <t>Echinostoma hystricosum</t>
  </si>
  <si>
    <t>http://en.wikipedia.org/wiki/Radix_natalensis</t>
  </si>
  <si>
    <t>52:449</t>
  </si>
  <si>
    <t>Echinostoma macrorchis</t>
  </si>
  <si>
    <t>Gyraulus chinensis</t>
  </si>
  <si>
    <t>54:237</t>
  </si>
  <si>
    <t>Cryptocotyle concavum</t>
  </si>
  <si>
    <t>Cryptocotyle</t>
  </si>
  <si>
    <t>Amnicola longinqua</t>
  </si>
  <si>
    <t>McCoy</t>
  </si>
  <si>
    <t>http://www.animalbase.uni-goettingen.de/zooweb/servlet/AnimalBase/home/species?id=2118</t>
  </si>
  <si>
    <t>Byrd</t>
  </si>
  <si>
    <t>54:196</t>
  </si>
  <si>
    <t>Echinostoma hortense</t>
  </si>
  <si>
    <t>Self et al.</t>
  </si>
  <si>
    <t>Fellodistomatidae</t>
  </si>
  <si>
    <t>Podocotyle</t>
  </si>
  <si>
    <t>Odostomia trifida (Boonea trifida)</t>
  </si>
  <si>
    <t>Bronx Zoological Park</t>
  </si>
  <si>
    <t>Patten</t>
  </si>
  <si>
    <t>38:165</t>
  </si>
  <si>
    <t>Echinostoma nudicaudatum</t>
  </si>
  <si>
    <t>http://en.wikipedia.org/wiki/Lampsilis_siliquoidea</t>
  </si>
  <si>
    <t>Ribeiroia marini</t>
  </si>
  <si>
    <t>Ribeiroia</t>
  </si>
  <si>
    <t>63:149</t>
  </si>
  <si>
    <t>Haplometrana utahensis</t>
  </si>
  <si>
    <t>Leigh &amp; Holliman</t>
  </si>
  <si>
    <t>42:400</t>
  </si>
  <si>
    <t>Paramacroderoides pseudoechinus</t>
  </si>
  <si>
    <t>61:873</t>
  </si>
  <si>
    <t>Cathaemasiidae</t>
  </si>
  <si>
    <t>Cephalouterina dicamptodoni</t>
  </si>
  <si>
    <t>Cephalouterina</t>
  </si>
  <si>
    <t>Bythinella hemphilli (Pristinicola hemphilli)</t>
  </si>
  <si>
    <t>Heleobia hatcheri</t>
  </si>
  <si>
    <t>Gyraulus convexiuscus</t>
  </si>
  <si>
    <t>Fried et al.</t>
  </si>
  <si>
    <t>84:623</t>
  </si>
  <si>
    <t>Azim</t>
  </si>
  <si>
    <t>Triganodistomum</t>
  </si>
  <si>
    <t>Bunoderina sacculata</t>
  </si>
  <si>
    <t>Bunoderina</t>
  </si>
  <si>
    <t>Bunodera luciopercae</t>
  </si>
  <si>
    <t>Echinostomatoidea</t>
  </si>
  <si>
    <t>51:207</t>
  </si>
  <si>
    <t>55:1180</t>
  </si>
  <si>
    <t>Kniskern</t>
  </si>
  <si>
    <t>Microphalloidea</t>
  </si>
  <si>
    <t>Echinostoma spiniferum</t>
  </si>
  <si>
    <t>Chilina dombeiana</t>
  </si>
  <si>
    <t>Lepoderma</t>
  </si>
  <si>
    <t>44:305</t>
  </si>
  <si>
    <t>Janardanan &amp; Prasadan</t>
  </si>
  <si>
    <t>Paragonimus peruvianus</t>
  </si>
  <si>
    <t>Aroapyrgus colombiensis</t>
  </si>
  <si>
    <t>Prosthodendrium anaplocami</t>
  </si>
  <si>
    <t>Prosthodendrium</t>
  </si>
  <si>
    <t>Singh</t>
  </si>
  <si>
    <t>Mosesia</t>
  </si>
  <si>
    <t>Oqueoc Lake/Lake Huron</t>
  </si>
  <si>
    <t>49:275</t>
  </si>
  <si>
    <t>Paragonimus sp.</t>
  </si>
  <si>
    <t>J. Helminthol.</t>
  </si>
  <si>
    <t>65:043</t>
  </si>
  <si>
    <t>71:253</t>
  </si>
  <si>
    <t>Nasir</t>
  </si>
  <si>
    <t>Lecithobotrys sprenti</t>
  </si>
  <si>
    <t>92:080</t>
  </si>
  <si>
    <t>Haploporidae</t>
  </si>
  <si>
    <t>Bock</t>
  </si>
  <si>
    <t>67:155</t>
  </si>
  <si>
    <t>Mosesia chordeilesia</t>
  </si>
  <si>
    <t>62:894</t>
  </si>
  <si>
    <t>44:379</t>
  </si>
  <si>
    <t>Bass Island region of Lake Erie</t>
  </si>
  <si>
    <t>Dickerman</t>
  </si>
  <si>
    <t>Proterometra sagittara</t>
  </si>
  <si>
    <t>data on furca (multiply by two)</t>
  </si>
  <si>
    <t>Anodonta anatina</t>
  </si>
  <si>
    <t>Proterometra septimae</t>
  </si>
  <si>
    <t>Owen</t>
  </si>
  <si>
    <t>32:553</t>
  </si>
  <si>
    <t>Psilostomum ondaetrae</t>
  </si>
  <si>
    <t>Thomas</t>
  </si>
  <si>
    <t>Halipegus eccentricus</t>
  </si>
  <si>
    <t>Psilostomum</t>
  </si>
  <si>
    <t>25:383</t>
  </si>
  <si>
    <t>46:91</t>
  </si>
  <si>
    <t xml:space="preserve">Nezpercella </t>
  </si>
  <si>
    <t>Wootton</t>
  </si>
  <si>
    <t>43:271</t>
  </si>
  <si>
    <t>Echinochasmus donaldsoni</t>
  </si>
  <si>
    <t>Echinochasmus</t>
  </si>
  <si>
    <t>Bulimus striatulus japonicus (Parafossarulus manchouricus)</t>
  </si>
  <si>
    <t>http://www.inhs.uiuc.edu/animals_plants/mollusk/musselmanual/page144_5.html</t>
  </si>
  <si>
    <t>Bucephaloidea</t>
  </si>
  <si>
    <t>Physa fontinalis</t>
  </si>
  <si>
    <t>Allocreadium handiai</t>
  </si>
  <si>
    <t>Lampsilis siliquoidea</t>
  </si>
  <si>
    <t>49:731</t>
  </si>
  <si>
    <t>Ophthalmophagus nasicola</t>
  </si>
  <si>
    <t>Paramphistomum sp</t>
  </si>
  <si>
    <t>Dicrocoeliidae</t>
  </si>
  <si>
    <t>Zonitoides arboreus</t>
  </si>
  <si>
    <t>Renifer aniarum</t>
  </si>
  <si>
    <t>Madhavi</t>
  </si>
  <si>
    <t>63:089</t>
  </si>
  <si>
    <t>Phyllodistomum nocomis</t>
  </si>
  <si>
    <t>71:317</t>
  </si>
  <si>
    <t>Sellacotyle</t>
  </si>
  <si>
    <t>21:143</t>
  </si>
  <si>
    <t>58:121</t>
  </si>
  <si>
    <t>Procerovum varium</t>
  </si>
  <si>
    <t>46:215</t>
  </si>
  <si>
    <t>Proterometra albacuda</t>
  </si>
  <si>
    <t>Proterometra</t>
  </si>
  <si>
    <t>Hall</t>
  </si>
  <si>
    <t>45:327</t>
  </si>
  <si>
    <t>Olveria indica</t>
  </si>
  <si>
    <t>Gigantocotyle explanatum</t>
  </si>
  <si>
    <t>Gigantocotyle</t>
  </si>
  <si>
    <t>Physella utahensis</t>
  </si>
  <si>
    <t>Olsen</t>
  </si>
  <si>
    <t>Coitocoecum plagiorchis</t>
  </si>
  <si>
    <t>Coitocoecum</t>
  </si>
  <si>
    <t>Semisulcospira reiniana</t>
  </si>
  <si>
    <t>Stephanoprora aylacostoma</t>
  </si>
  <si>
    <t>Stephanoprora</t>
  </si>
  <si>
    <t>Aylacostoma chloroticum</t>
  </si>
  <si>
    <t>Par Res</t>
  </si>
  <si>
    <t>Echinochasmus tobi</t>
  </si>
  <si>
    <t>Woodhead</t>
  </si>
  <si>
    <t>55:465</t>
  </si>
  <si>
    <t>Henderson</t>
  </si>
  <si>
    <t>CZ</t>
  </si>
  <si>
    <t>Microphallus opacus</t>
  </si>
  <si>
    <t>Microphallus</t>
  </si>
  <si>
    <t>Microphallidae</t>
  </si>
  <si>
    <t>MacMullen</t>
  </si>
  <si>
    <t>21:52</t>
  </si>
  <si>
    <t>57:1215</t>
  </si>
  <si>
    <t>Stephanoprora deuticulata</t>
  </si>
  <si>
    <t>Lepoderma ramlianum</t>
  </si>
  <si>
    <t>Centrocestus formosanus</t>
  </si>
  <si>
    <t>Lissorchis fairporti</t>
  </si>
  <si>
    <t>Lissorchis</t>
  </si>
  <si>
    <t>http://www.conchology.be/?t=27&amp;family=PLEUROCERIDAE</t>
  </si>
  <si>
    <t>Echinochasmus zubedakhaname</t>
  </si>
  <si>
    <t>Pomacea glauca</t>
  </si>
  <si>
    <t>30:126-133</t>
  </si>
  <si>
    <t>http://en.wikipedia.org/wiki/Pomacea_glauca</t>
  </si>
  <si>
    <t>Caecincola parvulus</t>
  </si>
  <si>
    <t>Cryptogonimidae</t>
  </si>
  <si>
    <t>http://www.animalbase.uni-goettingen.de/zooweb/servlet/AnimalBase/home/species?id=2317</t>
  </si>
  <si>
    <t>Ascocotyle angrense</t>
  </si>
  <si>
    <t>Euhaplorchis californiensis</t>
  </si>
  <si>
    <t>Euhaplorchis</t>
  </si>
  <si>
    <t>69:194</t>
  </si>
  <si>
    <t>Haplorchis pumilio</t>
  </si>
  <si>
    <t>de Nunez</t>
  </si>
  <si>
    <t>24:191</t>
  </si>
  <si>
    <t>Haematoloechus similis</t>
  </si>
  <si>
    <t>Ameel</t>
  </si>
  <si>
    <t>18:264</t>
  </si>
  <si>
    <t>Paragonimus</t>
  </si>
  <si>
    <t>Brachycoeliidae</t>
  </si>
  <si>
    <t>Pseudocephalotrema</t>
  </si>
  <si>
    <t>Astacatrematula macrocotyla</t>
  </si>
  <si>
    <t>Astacatrematula</t>
  </si>
  <si>
    <t>Psilostomidae</t>
  </si>
  <si>
    <t>Proterometra dickermani</t>
  </si>
  <si>
    <t>Macroderoides</t>
  </si>
  <si>
    <t>south FL</t>
  </si>
  <si>
    <t>54:319</t>
  </si>
  <si>
    <t>Ascocotyle diminuta</t>
  </si>
  <si>
    <t>65:037</t>
  </si>
  <si>
    <t>Macroderoides spiniferus</t>
  </si>
  <si>
    <t>Azygia</t>
  </si>
  <si>
    <t>Azygiidae</t>
  </si>
  <si>
    <t>Monorchotrema taihokui</t>
  </si>
  <si>
    <t>Melania reiniana</t>
  </si>
  <si>
    <t>Nanophyetus salmincola</t>
  </si>
  <si>
    <t>Nanophyetus</t>
  </si>
  <si>
    <t>Rhipidocotyle septpapillata</t>
  </si>
  <si>
    <t>http://www.inhs.uiuc.edu/animals_plants/mollusk/musselmanual/page68_9.html</t>
  </si>
  <si>
    <t>Levinseniella amnicolae</t>
  </si>
  <si>
    <t>Levinseniella</t>
  </si>
  <si>
    <t>Amnicola pilsbryi</t>
  </si>
  <si>
    <t>39:643</t>
  </si>
  <si>
    <t>33:157</t>
  </si>
  <si>
    <t>enters fish via ventilation current</t>
  </si>
  <si>
    <t>Sillman</t>
  </si>
  <si>
    <t>81:043</t>
  </si>
  <si>
    <t>Azygia longa</t>
  </si>
  <si>
    <t>Azygiodea</t>
  </si>
  <si>
    <t>Lymnaea emarginata angulata (Stagnicola emarginata angulata)</t>
  </si>
  <si>
    <t>McMullen</t>
  </si>
  <si>
    <t>23:235</t>
  </si>
  <si>
    <t>Plagiorchis muris</t>
  </si>
  <si>
    <t>Sogandaritrema</t>
  </si>
  <si>
    <t>46:337</t>
  </si>
  <si>
    <t>14:207</t>
  </si>
  <si>
    <t>Sogandaritrema progeneticus</t>
  </si>
  <si>
    <t>Cephalogonimidae</t>
  </si>
  <si>
    <t>Saccocoelioides pearsoni</t>
  </si>
  <si>
    <t>Sellacotyle mustelae</t>
  </si>
  <si>
    <t>Cephalogonimus salamandrus</t>
  </si>
  <si>
    <t>Cephalogonimus</t>
  </si>
  <si>
    <t>Proterometra catenaria</t>
  </si>
  <si>
    <t>Umadevi &amp; Madhavi</t>
  </si>
  <si>
    <t>80:327</t>
  </si>
  <si>
    <t>Haplorchis taichui</t>
  </si>
  <si>
    <t>61:899</t>
  </si>
  <si>
    <t>Triganodistomum mutabile</t>
  </si>
  <si>
    <t>Stictodora tridactyla</t>
  </si>
  <si>
    <t>Stictodora</t>
  </si>
  <si>
    <t>Martin</t>
  </si>
  <si>
    <t>Cyathocotylid sp. I</t>
  </si>
  <si>
    <t>56:291</t>
  </si>
  <si>
    <t>Mesostephanus appendiculatus</t>
  </si>
  <si>
    <t>Parastrigea robusta</t>
  </si>
  <si>
    <t>Parastrigea</t>
  </si>
  <si>
    <t>Pleurogenoides ovatus</t>
  </si>
  <si>
    <t>33:225</t>
  </si>
  <si>
    <t>50:564</t>
  </si>
  <si>
    <t>69:918</t>
  </si>
  <si>
    <t>Genarchopsis goppo</t>
  </si>
  <si>
    <t>Genarchopsis</t>
  </si>
  <si>
    <t>Derogenidae</t>
  </si>
  <si>
    <t>Helisoma antrosum percarinatum</t>
  </si>
  <si>
    <t>25:269</t>
  </si>
  <si>
    <t>cercs ingested by fish host</t>
  </si>
  <si>
    <t>Allocreadiodea</t>
  </si>
  <si>
    <t>Amnicola lustrica</t>
  </si>
  <si>
    <t>Lundahl</t>
  </si>
  <si>
    <t>60:461</t>
  </si>
  <si>
    <t>http://www.gastropods.com/9/Shell_33909.shtml</t>
  </si>
  <si>
    <t>Centrocestus armatus</t>
  </si>
  <si>
    <t>Centrocestus</t>
  </si>
  <si>
    <t>Physella virgata (Physa virgata)</t>
  </si>
  <si>
    <t>Dronen</t>
  </si>
  <si>
    <t>61:657</t>
  </si>
  <si>
    <t>Gymnophallidae</t>
  </si>
  <si>
    <t>30:134-148</t>
  </si>
  <si>
    <t>Haplorchis</t>
  </si>
  <si>
    <t>Crepidostomum</t>
  </si>
  <si>
    <t>Allocreadiidae</t>
  </si>
  <si>
    <t>Caecincola</t>
  </si>
  <si>
    <t>Semisulcospira libertina</t>
  </si>
  <si>
    <t>Bunodera</t>
  </si>
  <si>
    <t>Ascocotyle</t>
  </si>
  <si>
    <t>Pseudosuccinea columella</t>
  </si>
  <si>
    <t>28:299-351</t>
  </si>
  <si>
    <t>http://en.wikipedia.org/wiki/Pseudosuccinea_columella</t>
  </si>
  <si>
    <t>Apophallus</t>
  </si>
  <si>
    <t>33:194</t>
  </si>
  <si>
    <t>Gorgoderidae</t>
  </si>
  <si>
    <t>Goodchild</t>
  </si>
  <si>
    <t>Biological Bulletin</t>
  </si>
  <si>
    <t>Haematoloechus</t>
  </si>
  <si>
    <t>Plagiorchiidae</t>
  </si>
  <si>
    <t>51:13</t>
  </si>
  <si>
    <t>Macroderoididae</t>
  </si>
  <si>
    <t>Helisoma duryi</t>
  </si>
  <si>
    <t>Leucochloridiomorpha constantiae</t>
  </si>
  <si>
    <t>Leucochloridiomorpha</t>
  </si>
  <si>
    <t>Allocreadium ictaluri</t>
  </si>
  <si>
    <t>Laevapex fusca</t>
  </si>
  <si>
    <t>Posticobia brazieri</t>
  </si>
  <si>
    <t>Anallocreadium</t>
  </si>
  <si>
    <t>Eurynia iris (Villosa iris)</t>
  </si>
  <si>
    <t>49:001</t>
  </si>
  <si>
    <t>Bucephalus papillosus</t>
  </si>
  <si>
    <t xml:space="preserve">Elliptio dilatatus </t>
  </si>
  <si>
    <t>Hopkins</t>
  </si>
  <si>
    <t>23:94</t>
  </si>
  <si>
    <t>Amnicola peracuta</t>
  </si>
  <si>
    <t>Echinochasmus leopoldinae</t>
  </si>
  <si>
    <t>Pyrgophorus coronatus</t>
  </si>
  <si>
    <t>76:269</t>
  </si>
  <si>
    <t>Opisthorchis</t>
  </si>
  <si>
    <t>http://en.wikipedia.org/wiki/Red-rimmed_melania</t>
  </si>
  <si>
    <t xml:space="preserve">Planorbis planorbis </t>
  </si>
  <si>
    <t>Haematoloechus variegatus</t>
  </si>
  <si>
    <t>Pseudocephalotrema pyrenaica</t>
  </si>
  <si>
    <t>Phyllodistomum staffordi</t>
  </si>
  <si>
    <t>Musculium ryckholti</t>
  </si>
  <si>
    <t>Jourdane</t>
  </si>
  <si>
    <t>42:299-314</t>
  </si>
  <si>
    <t>http://www.femorale.com.br/shellphotos/detail.asp?species=Bithynia+siamensis+goniomphalos+%28Morelet%2C+1866%29</t>
  </si>
  <si>
    <t>Paramacroderoides echinus</t>
  </si>
  <si>
    <t>Paramacroderoides</t>
  </si>
  <si>
    <t>Stellantchasmus falcatus</t>
  </si>
  <si>
    <t>Horsfall</t>
  </si>
  <si>
    <t>53:311</t>
  </si>
  <si>
    <t>Bucephalus elegans</t>
  </si>
  <si>
    <t>57:165</t>
  </si>
  <si>
    <t>Procerovum calderoni</t>
  </si>
  <si>
    <t>Procerovum</t>
  </si>
  <si>
    <t>Velasquez</t>
  </si>
  <si>
    <t>59:813</t>
  </si>
  <si>
    <t>61:156</t>
  </si>
  <si>
    <t>http://www.conchsoc.org/aids_to_id/Valvatidae2.php</t>
  </si>
  <si>
    <t>Mesostephanus kentuckiensis</t>
  </si>
  <si>
    <t>Haematoloechus coloradensis</t>
  </si>
  <si>
    <t>Beaver</t>
  </si>
  <si>
    <t>27:35</t>
  </si>
  <si>
    <t>Plagioporus lepomis</t>
  </si>
  <si>
    <t>Bithynia subdiella</t>
  </si>
  <si>
    <t>encyst in snail IH</t>
  </si>
  <si>
    <t>Cloacitrema</t>
  </si>
  <si>
    <t>Cloacitrema philippinum</t>
  </si>
  <si>
    <t>Echinochasmus macrocaudatus</t>
  </si>
  <si>
    <t>Maritrema neomi</t>
  </si>
  <si>
    <t>Maritrema</t>
  </si>
  <si>
    <t>Semisulcospira multigranosa</t>
  </si>
  <si>
    <t>Carassotrema bengalense</t>
  </si>
  <si>
    <t>Carassotrema</t>
  </si>
  <si>
    <t>20:97</t>
  </si>
  <si>
    <t>Dobrovolny</t>
  </si>
  <si>
    <t>25:461</t>
  </si>
  <si>
    <t>Crepidostomum farionis</t>
  </si>
  <si>
    <t>Urabe</t>
  </si>
  <si>
    <t>87:1404</t>
  </si>
  <si>
    <t>51:583</t>
  </si>
  <si>
    <t>Tkach</t>
  </si>
  <si>
    <t>84:846</t>
  </si>
  <si>
    <t>Apophallus muehlingi</t>
  </si>
  <si>
    <t>36:206-232</t>
  </si>
  <si>
    <t>Amnicola travancorica</t>
  </si>
  <si>
    <t>Murty</t>
  </si>
  <si>
    <t>Bucephalus anguillae</t>
  </si>
  <si>
    <t>Macy</t>
  </si>
  <si>
    <t>60:309</t>
  </si>
  <si>
    <t>Pleurogenoides tener</t>
  </si>
  <si>
    <t>Pleurogenoides</t>
  </si>
  <si>
    <t>Abra tenuis</t>
  </si>
  <si>
    <t>53:207</t>
  </si>
  <si>
    <t>Magath</t>
  </si>
  <si>
    <t>4:58</t>
  </si>
  <si>
    <t>Orthetrotrema monostomum</t>
  </si>
  <si>
    <t>Orthetrotrema</t>
  </si>
  <si>
    <t>Eumegacetidae</t>
  </si>
  <si>
    <t>Western Oregon</t>
  </si>
  <si>
    <t>32:225</t>
  </si>
  <si>
    <t>Phyllodistomum solidum</t>
  </si>
  <si>
    <t>Phyllodistomum</t>
  </si>
  <si>
    <t>Pomatiopsis lapidaria</t>
  </si>
  <si>
    <t>72:369</t>
  </si>
  <si>
    <t>Paramonostomum</t>
  </si>
  <si>
    <t>Notocotylidae</t>
  </si>
  <si>
    <t>Aroapyrgus</t>
  </si>
  <si>
    <t>89:749</t>
  </si>
  <si>
    <t>53:569</t>
  </si>
  <si>
    <t>Plagiorchis dilimanensis</t>
  </si>
  <si>
    <t>Plagiorchis</t>
  </si>
  <si>
    <t>Melanoides tuberculata (Thiara tuberculata)</t>
  </si>
  <si>
    <t>http://en.wikipedia.org/wiki/Euglandina_rosea</t>
  </si>
  <si>
    <t>Ahmed</t>
  </si>
  <si>
    <t>19:67-99</t>
  </si>
  <si>
    <t>Goniobasis silicula</t>
  </si>
  <si>
    <t>13:91</t>
  </si>
  <si>
    <t>Clornorchis sinensis</t>
  </si>
  <si>
    <t>Clornorchis</t>
  </si>
  <si>
    <t>Crepidostomum cornutum</t>
  </si>
  <si>
    <t>Ascocotyle mcintoshi</t>
  </si>
  <si>
    <t>Littoridinops monroensis</t>
  </si>
  <si>
    <t>60:768</t>
  </si>
  <si>
    <t>Azygia acuminata</t>
  </si>
  <si>
    <t>Amnicola limosa</t>
  </si>
  <si>
    <t>chordata</t>
  </si>
  <si>
    <t>Cort</t>
  </si>
  <si>
    <t>1:65</t>
  </si>
  <si>
    <t>In: Vasandakumar&amp; Janardanan</t>
  </si>
  <si>
    <t>Postharmostomum gallinum</t>
  </si>
  <si>
    <t>Prosthogonimidae</t>
  </si>
  <si>
    <t>Bythinella reyniesii</t>
  </si>
  <si>
    <t>Euparyphium melis</t>
  </si>
  <si>
    <t>Euparyphium</t>
  </si>
  <si>
    <t>Echinostomatidae</t>
  </si>
  <si>
    <t>Plagioporus</t>
  </si>
  <si>
    <t>Nezpercella lewisi</t>
  </si>
  <si>
    <t>9:203</t>
  </si>
  <si>
    <t>Plagiorchioidea</t>
  </si>
  <si>
    <t>Plagiorchis micracanthos</t>
  </si>
  <si>
    <t>Plagioporus shawi</t>
  </si>
  <si>
    <t>arthropoda</t>
  </si>
  <si>
    <t>Plagiorchis vespertilionis parorchis</t>
  </si>
  <si>
    <t>51:587</t>
  </si>
  <si>
    <t>Holostephanus ictaluri</t>
  </si>
  <si>
    <t>Holostephanus</t>
  </si>
  <si>
    <t>65:154</t>
  </si>
  <si>
    <t>Fibricola texensis</t>
  </si>
  <si>
    <t>Campeloma rufum</t>
  </si>
  <si>
    <t>Sweeting</t>
  </si>
  <si>
    <t>Parasitol. Research</t>
  </si>
  <si>
    <t>49:233</t>
  </si>
  <si>
    <t>Alaria</t>
  </si>
  <si>
    <t>Cerithidea californica</t>
  </si>
  <si>
    <t>Pacific Sci.</t>
  </si>
  <si>
    <t>015:278</t>
  </si>
  <si>
    <t>Gigantobilharzia sp</t>
  </si>
  <si>
    <t>Anisus vortex and others</t>
  </si>
  <si>
    <t>Germany</t>
  </si>
  <si>
    <t>Neodiplostomum cochleare</t>
  </si>
  <si>
    <t>Neodiplostomum</t>
  </si>
  <si>
    <t>Neodiplostomum lucidum</t>
  </si>
  <si>
    <t>Rankin</t>
  </si>
  <si>
    <t>Schistosoma incognitum</t>
  </si>
  <si>
    <t>Helisoma campanulatum</t>
  </si>
  <si>
    <t>Ichthyocotylurus variegatus</t>
  </si>
  <si>
    <t>Ichthyocotylurus</t>
  </si>
  <si>
    <t>46:629</t>
  </si>
  <si>
    <t>Brachylaemus</t>
  </si>
  <si>
    <t>Hawaii</t>
  </si>
  <si>
    <t>Crawford</t>
  </si>
  <si>
    <t>29:379</t>
  </si>
  <si>
    <t>Allocreadium lobatum</t>
  </si>
  <si>
    <t>Allocreadium</t>
  </si>
  <si>
    <t>Allocreadium neotenicum</t>
  </si>
  <si>
    <t>55:540</t>
  </si>
  <si>
    <t>Brachylaima ruminae</t>
  </si>
  <si>
    <t>Paramonostomum philippinensis</t>
  </si>
  <si>
    <t>Allassogonoporus</t>
  </si>
  <si>
    <t>Lecithodendriidae</t>
  </si>
  <si>
    <t>Saccocoelioides martini</t>
  </si>
  <si>
    <t>Saccocoelioides</t>
  </si>
  <si>
    <t>11:73</t>
  </si>
  <si>
    <t>Haematoloechus complexus</t>
  </si>
  <si>
    <t>Euryhelmis squamula</t>
  </si>
  <si>
    <t>Euryhelmis</t>
  </si>
  <si>
    <t>61:870</t>
  </si>
  <si>
    <t>Cerithium ornata</t>
  </si>
  <si>
    <t>Euglandina rosea</t>
  </si>
  <si>
    <t>53:577</t>
  </si>
  <si>
    <t>http://en.wikipedia.org/wiki/Menetus_dilatatus</t>
  </si>
  <si>
    <t>Schistosoma mansoni</t>
  </si>
  <si>
    <t>Biomphalaria glabrata</t>
  </si>
  <si>
    <t>Krull</t>
  </si>
  <si>
    <t>54:118</t>
  </si>
  <si>
    <t>http://www.animalbase.uni-goettingen.de/zooweb/servlet/AnimalBase/home/species?id=1293</t>
  </si>
  <si>
    <t>Heterophyes</t>
  </si>
  <si>
    <t>New York Botanical Garden</t>
  </si>
  <si>
    <t>Miller</t>
  </si>
  <si>
    <t>40:255</t>
  </si>
  <si>
    <t>Metagonimoides oregonensis</t>
  </si>
  <si>
    <t>Metagonimoides</t>
  </si>
  <si>
    <t>Campeloma decisum</t>
  </si>
  <si>
    <t>Allison</t>
  </si>
  <si>
    <t>62:127</t>
  </si>
  <si>
    <t>Metagonimus miyatai</t>
  </si>
  <si>
    <t>Metagonimus</t>
  </si>
  <si>
    <t>Shimazu</t>
  </si>
  <si>
    <t>51:270</t>
  </si>
  <si>
    <t>Monorchotrema taichui</t>
  </si>
  <si>
    <t>Monorchotrema</t>
  </si>
  <si>
    <t>Melania obliquegranosa</t>
  </si>
  <si>
    <t>N and C Formosa</t>
  </si>
  <si>
    <t>50:557</t>
  </si>
  <si>
    <t>40:328</t>
  </si>
  <si>
    <t>Cotylurus sp</t>
  </si>
  <si>
    <t>Najarian</t>
  </si>
  <si>
    <t>1952/1961</t>
  </si>
  <si>
    <t>38:157/47:625</t>
  </si>
  <si>
    <t>Plagiorchis maculosus</t>
  </si>
  <si>
    <t>58:1106</t>
  </si>
  <si>
    <t>Oklahoma Agricultural and Mechanical College</t>
  </si>
  <si>
    <t>West</t>
  </si>
  <si>
    <t>Strigea elongata</t>
  </si>
  <si>
    <t>Strigea falconis japonensis</t>
  </si>
  <si>
    <t>http://en.wikipedia.org/wiki/Bythinella_reyniesii</t>
  </si>
  <si>
    <t>Eustomos chelydrae</t>
  </si>
  <si>
    <t>Eustomos</t>
  </si>
  <si>
    <t>Azygia lucii</t>
  </si>
  <si>
    <t>East Prussia</t>
  </si>
  <si>
    <t>Echinostoma</t>
  </si>
  <si>
    <t>45:81</t>
  </si>
  <si>
    <t>23:55</t>
  </si>
  <si>
    <t>Planorbis planorbis and others</t>
  </si>
  <si>
    <t>Habitat</t>
  </si>
  <si>
    <t>Latitude</t>
  </si>
  <si>
    <t>Sampling Location</t>
  </si>
  <si>
    <t>8:39</t>
  </si>
  <si>
    <t>Z Parasitenkunde</t>
  </si>
  <si>
    <t>Lymnaea emarginata angulata</t>
  </si>
  <si>
    <t>Van Haitsma</t>
  </si>
  <si>
    <t>Mesostephanus</t>
  </si>
  <si>
    <t>Myer</t>
  </si>
  <si>
    <t>46:819</t>
  </si>
  <si>
    <t>Alaria intermedia</t>
  </si>
  <si>
    <t>Ornithodiplostomum ptychocheilus</t>
  </si>
  <si>
    <t>Ornithodiplostomum</t>
  </si>
  <si>
    <t>Odlaug</t>
  </si>
  <si>
    <t>59:490</t>
  </si>
  <si>
    <t>Hsu</t>
  </si>
  <si>
    <t>Hugghins</t>
  </si>
  <si>
    <t>73:221</t>
  </si>
  <si>
    <t>Linstowiella szidati</t>
  </si>
  <si>
    <t>Linstowiella</t>
  </si>
  <si>
    <t>Alicata</t>
  </si>
  <si>
    <t>26:135</t>
  </si>
  <si>
    <t>http://en.wikipedia.org/wiki/Asian_trampsnail</t>
  </si>
  <si>
    <t>Polygyra thyroides</t>
  </si>
  <si>
    <t>Bucephalus</t>
  </si>
  <si>
    <t>Bucephalidae</t>
  </si>
  <si>
    <t>Spirorchis</t>
  </si>
  <si>
    <t>Spirorchiidae</t>
  </si>
  <si>
    <t>Haplorchoides</t>
  </si>
  <si>
    <t>Heterophyidae</t>
  </si>
  <si>
    <t>http://www.seaonscreen.org/vleet/content/eng/abra-tenuis.htm</t>
  </si>
  <si>
    <t>Allassogonoporus vespertilionis</t>
  </si>
  <si>
    <t>Spirorchis scripta</t>
  </si>
  <si>
    <t>55:289</t>
  </si>
  <si>
    <t>54:310</t>
  </si>
  <si>
    <t>Vasotrema robustum</t>
  </si>
  <si>
    <t>Heterophyes sp</t>
  </si>
  <si>
    <t>41:248</t>
  </si>
  <si>
    <t>Flumenicola virens</t>
  </si>
  <si>
    <t>Apatemon gracilis</t>
  </si>
  <si>
    <t>Cotylurus brevis</t>
  </si>
  <si>
    <t>Philophthalmidae</t>
  </si>
  <si>
    <t>Cotylurus flabelliformis</t>
  </si>
  <si>
    <t>27:343</t>
  </si>
  <si>
    <t>Tricula bollingi</t>
  </si>
  <si>
    <t>7:2</t>
  </si>
  <si>
    <t>Faust</t>
  </si>
  <si>
    <t>5:164</t>
  </si>
  <si>
    <t>Posthodiplostomum minimum</t>
  </si>
  <si>
    <t>Physa halei</t>
  </si>
  <si>
    <t>Physa heterostropha</t>
  </si>
  <si>
    <t>Coulee</t>
  </si>
  <si>
    <t>Hoffman &amp; Hundley</t>
  </si>
  <si>
    <t>43:613</t>
  </si>
  <si>
    <t>Prohemistomum chandleri</t>
  </si>
  <si>
    <t>Prohemistomum</t>
  </si>
  <si>
    <t>Pleurocera acuta</t>
  </si>
  <si>
    <t>Indoplanorbis exustus</t>
  </si>
  <si>
    <t>Euclinostomum</t>
  </si>
  <si>
    <t>45:310</t>
  </si>
  <si>
    <t>Sanguinicola cristafera</t>
  </si>
  <si>
    <t>http://www.gastropods.com/6/Shell_10856.shtml</t>
  </si>
  <si>
    <t>Microbilharzia variglandis</t>
  </si>
  <si>
    <t>Microbilharzia</t>
  </si>
  <si>
    <t>38:248</t>
  </si>
  <si>
    <t>Leigh</t>
  </si>
  <si>
    <t>http://www.gastropods.com/7/Shell_5957.shtml</t>
  </si>
  <si>
    <t>Plagiorchis goodmani</t>
  </si>
  <si>
    <t>Musculium transversum texasense</t>
  </si>
  <si>
    <t>Heterobilharzia</t>
  </si>
  <si>
    <t>54:014</t>
  </si>
  <si>
    <t>Proterodiplostomidae</t>
  </si>
  <si>
    <t>India?</t>
  </si>
  <si>
    <t>http://en.wikipedia.org/wiki/Theba_pisana</t>
  </si>
  <si>
    <t>Schistosomatid sp. I</t>
  </si>
  <si>
    <t>Brachylaemus virginiana</t>
  </si>
  <si>
    <t>49:211</t>
  </si>
  <si>
    <t>Planorbula armigera</t>
  </si>
  <si>
    <t>Minnesota</t>
  </si>
  <si>
    <t>Opecoelidae</t>
  </si>
  <si>
    <t>http://biogeodb.stri.si.edu/bocas_database/search/species/801</t>
  </si>
  <si>
    <t>Lissorchiidae</t>
  </si>
  <si>
    <t>Plagiorchis proximius</t>
  </si>
  <si>
    <t>Valvata macrostoma</t>
  </si>
  <si>
    <t>dorsal fin fold (height=0.15 mm)</t>
  </si>
  <si>
    <t>http://www.dpd.cdc.gov/dpdx/Html/ImageLibrary/A-F/Clonorchiasis/body_Clonorchiasis_il3.htm</t>
  </si>
  <si>
    <t>Diplostomulum petromyzi-fluviatilis</t>
  </si>
  <si>
    <t>Diplostomum</t>
  </si>
  <si>
    <t>http://en.wikipedia.org/wiki/Bithynia_tentaculata</t>
  </si>
  <si>
    <t>Diplostomum baeri</t>
  </si>
  <si>
    <t>http://arnobrosi.tripod.com/snails/lymnaeidae.html</t>
  </si>
  <si>
    <t>56:295</t>
  </si>
  <si>
    <t>Cable</t>
  </si>
  <si>
    <t>Burns</t>
  </si>
  <si>
    <t>47:919</t>
  </si>
  <si>
    <t>Lee</t>
  </si>
  <si>
    <t>48:728</t>
  </si>
  <si>
    <t>Lymnaea peregra</t>
  </si>
  <si>
    <t>46:219</t>
  </si>
  <si>
    <t>Pharyngostomum cordatum</t>
  </si>
  <si>
    <t>Pharyngostomum</t>
  </si>
  <si>
    <t>Segmentina calathus</t>
  </si>
  <si>
    <t>Haplorchoides mehrai</t>
  </si>
  <si>
    <t>Wall</t>
  </si>
  <si>
    <t>60:221</t>
  </si>
  <si>
    <t>Natl. Acad.Med Caracas</t>
  </si>
  <si>
    <t>Rumina decollata</t>
  </si>
  <si>
    <t>Spirorchis elegans</t>
  </si>
  <si>
    <t>Pearson</t>
  </si>
  <si>
    <t>45:155</t>
  </si>
  <si>
    <t>Strigea elegans</t>
  </si>
  <si>
    <t>Strigea</t>
  </si>
  <si>
    <t>Etges</t>
  </si>
  <si>
    <t>47:453</t>
  </si>
  <si>
    <t>http://www.animalbase.uni-goettingen.de/zooweb/servlet/AnimalBase/home/species?id=4145</t>
  </si>
  <si>
    <t>Schistosoma sinensium</t>
  </si>
  <si>
    <t>Tanabe</t>
  </si>
  <si>
    <t>9:183</t>
  </si>
  <si>
    <t>Diplostomum scheuringi</t>
  </si>
  <si>
    <t>Physopsis africana</t>
  </si>
  <si>
    <t>51:575</t>
  </si>
  <si>
    <t>Cyathocotylidae</t>
  </si>
  <si>
    <t>Goniobasis livescens</t>
  </si>
  <si>
    <t>Vernberg</t>
  </si>
  <si>
    <t>38:327</t>
  </si>
  <si>
    <t>Bulinus tropicus</t>
  </si>
  <si>
    <t>www.animalbase.uni-goettingen.de/zooweb/servlet/.../species?id.</t>
  </si>
  <si>
    <t>Schistosoma haematobium</t>
  </si>
  <si>
    <t>Diplostomum phoxini</t>
  </si>
  <si>
    <t>75:98</t>
  </si>
  <si>
    <t>Diplostomum variabile</t>
  </si>
  <si>
    <t>Menetus dilatatus</t>
  </si>
  <si>
    <t>Field &amp; Irwin</t>
  </si>
  <si>
    <t>81:505</t>
  </si>
  <si>
    <t>Diplostomum pseudospathaceum</t>
  </si>
  <si>
    <t>Niewidomska</t>
  </si>
  <si>
    <t>8:23</t>
  </si>
  <si>
    <t>Mas-Coma &amp; Montoliu</t>
  </si>
  <si>
    <t>72:739</t>
  </si>
  <si>
    <t>Parabrachylaima euglandensis</t>
  </si>
  <si>
    <t>Parabrachylaima</t>
  </si>
  <si>
    <t>Cotylurus lutzi</t>
  </si>
  <si>
    <t>55:527</t>
  </si>
  <si>
    <t>41:374</t>
  </si>
  <si>
    <t>Leucochloridium sp.</t>
  </si>
  <si>
    <t>Leucochloridium</t>
  </si>
  <si>
    <t>Leucochloridiidae</t>
  </si>
  <si>
    <t>Succinea putris</t>
  </si>
  <si>
    <t>39:60</t>
  </si>
  <si>
    <t>Petasiger grandivesicularis</t>
  </si>
  <si>
    <t>Barathi</t>
  </si>
  <si>
    <t>55:140</t>
  </si>
  <si>
    <t>70:173</t>
  </si>
  <si>
    <t>Alaria marcianae</t>
  </si>
  <si>
    <t>http://es.wikipedia.org/wiki/Pseudotachea_splendida</t>
  </si>
  <si>
    <t>Australapatemon burti</t>
  </si>
  <si>
    <t>Australapatemon</t>
  </si>
  <si>
    <t>Postharmostomum</t>
  </si>
  <si>
    <t>Anguispira alternata</t>
  </si>
  <si>
    <t>Haematoloechus breviplexus</t>
  </si>
  <si>
    <t>Theba pisana</t>
  </si>
  <si>
    <t>http://www.molluscs.at/gastropoda/terrestrial/succineidae.html</t>
  </si>
  <si>
    <t>40:515</t>
  </si>
  <si>
    <t>Echinostoma miyagawai</t>
  </si>
  <si>
    <t xml:space="preserve">Brachylaima </t>
  </si>
  <si>
    <t>25:125</t>
  </si>
  <si>
    <t>Sanguinicola lophophora</t>
  </si>
  <si>
    <t>Kaneohe, Oahu, Hawaii</t>
  </si>
  <si>
    <t>Paraná River at Heller Peninsula, Argentina</t>
  </si>
  <si>
    <t>Laguna de Carrizales, Los Teques, Edo. Miranda,Venezuela.</t>
  </si>
  <si>
    <t>16:224</t>
  </si>
  <si>
    <t>Hysteromorpha triloba</t>
  </si>
  <si>
    <t>Cardicola alseae</t>
  </si>
  <si>
    <t>Cardicola</t>
  </si>
  <si>
    <t>Sanguinicolidae</t>
  </si>
  <si>
    <t>Hoffman</t>
  </si>
  <si>
    <t>44:416</t>
  </si>
  <si>
    <t>1950/1944</t>
  </si>
  <si>
    <t>36:395/30:264</t>
  </si>
  <si>
    <t>Lymnaea cubensis</t>
  </si>
  <si>
    <t>N/A</t>
  </si>
  <si>
    <t>Vojtek</t>
  </si>
  <si>
    <t>Spirorchis parvus</t>
  </si>
  <si>
    <t>26:185-196</t>
  </si>
  <si>
    <t>Posthodiplostomum cuticola</t>
  </si>
  <si>
    <t>Posthodiplostomum</t>
  </si>
  <si>
    <t>Wallace</t>
  </si>
  <si>
    <t>58:49</t>
  </si>
  <si>
    <t>Vasotrema</t>
  </si>
  <si>
    <t>N Carolina marsh</t>
  </si>
  <si>
    <t>56:297</t>
  </si>
  <si>
    <t>24:169-248</t>
  </si>
  <si>
    <t>http://en.wikipedia.org/wiki/Planorbis_carinatus</t>
  </si>
  <si>
    <t>Strigeidae</t>
  </si>
  <si>
    <t>Schistosomatium pathlocopticum</t>
  </si>
  <si>
    <t>http://www.conchsoc.org/aids_to_id/Planorbarius.php</t>
  </si>
  <si>
    <t>www.cofc.edu/~fwgna/species/pleuroceridae/g_catcat.html</t>
  </si>
  <si>
    <t>Genus only</t>
  </si>
  <si>
    <t>Trichobilharzia</t>
  </si>
  <si>
    <t>Schistosoma</t>
  </si>
  <si>
    <t>King &amp; Van As</t>
  </si>
  <si>
    <t>83:287</t>
  </si>
  <si>
    <t>Bilharziella polonica</t>
  </si>
  <si>
    <t>Bilharziella</t>
  </si>
  <si>
    <t>Schistosomatidae</t>
  </si>
  <si>
    <t>http://www.animalbase.uni-goettingen.de/zooweb/servlet/AnimalBase/home/species?id=2061&amp;history_id=9495</t>
  </si>
  <si>
    <t>Diplostomum spathaceum</t>
  </si>
  <si>
    <t>Euclinostomum heterostomum</t>
  </si>
  <si>
    <t>Macy et al.</t>
  </si>
  <si>
    <t>74:235</t>
  </si>
  <si>
    <t>Gigantobilharzia suebica</t>
  </si>
  <si>
    <t>Gigantobilharzia</t>
  </si>
  <si>
    <t>dorsal fin fold (height=0.11 mm)</t>
  </si>
  <si>
    <t>Sanguinicola idahoensis</t>
  </si>
  <si>
    <t>Littorina pintado</t>
  </si>
  <si>
    <t>Schell</t>
  </si>
  <si>
    <t>60:561</t>
  </si>
  <si>
    <t>88:124</t>
  </si>
  <si>
    <t>Sanguinicola</t>
  </si>
  <si>
    <t>Valvata tricarinata</t>
  </si>
  <si>
    <t>hyperparasite in rediae of other sepecies</t>
  </si>
  <si>
    <t>Batillaria attramentaria</t>
  </si>
  <si>
    <t>Hechinger</t>
  </si>
  <si>
    <t>Parasitology International</t>
  </si>
  <si>
    <t>Helisoma antrosa</t>
  </si>
  <si>
    <t>Schistosoma margrebowiei</t>
  </si>
  <si>
    <t>Petasiger</t>
  </si>
  <si>
    <t>http://en.wikipedia.org/wiki/Pisidium_casertanum</t>
  </si>
  <si>
    <t>Pisidium variabile</t>
  </si>
  <si>
    <t>http://www.conchsoc.org/aids_to_id/Anisus.php</t>
  </si>
  <si>
    <t>Pseudotachea splendida</t>
  </si>
  <si>
    <t>Trichobilharzia australis</t>
  </si>
  <si>
    <t>Olson</t>
  </si>
  <si>
    <t>56:55</t>
  </si>
  <si>
    <t>Johnson</t>
  </si>
  <si>
    <t>54:324</t>
  </si>
  <si>
    <t>Alaria mustelae</t>
  </si>
  <si>
    <t>60:485</t>
  </si>
  <si>
    <t>Fibricola</t>
  </si>
  <si>
    <t>Chandler</t>
  </si>
  <si>
    <t>Schistosoma japonicum</t>
  </si>
  <si>
    <t>Sanguinicola sp.</t>
  </si>
  <si>
    <t>Journal</t>
  </si>
  <si>
    <t>Vol:Page</t>
  </si>
  <si>
    <t>Hysteromorpha</t>
  </si>
  <si>
    <t>Moeno Lake, W Patagonia, Argentina</t>
  </si>
  <si>
    <t xml:space="preserve">Nahuel Huapi Lake, Patagonia, Argentina </t>
  </si>
  <si>
    <t>Kuala Lumpur, Malaysia</t>
  </si>
  <si>
    <t>River Danube, Bulgaria</t>
  </si>
  <si>
    <t>CZ, PL</t>
  </si>
  <si>
    <t>Bithynia tentaculata</t>
  </si>
  <si>
    <t>24:578-599</t>
  </si>
  <si>
    <t>Odening</t>
  </si>
  <si>
    <t>www.gastropods.com/8/Shell_22288.shtml</t>
  </si>
  <si>
    <t>Procyotrema marsupiformis</t>
  </si>
  <si>
    <t>Procyotrema</t>
  </si>
  <si>
    <t>Promenetus exacuous</t>
  </si>
  <si>
    <t>http://arnobrosi.tripod.com/snails/viviparidae.html</t>
  </si>
  <si>
    <t>Planorbarius corneus</t>
  </si>
  <si>
    <t>http://www.conchsoc.org/aids_to_id/Mercuria.php</t>
  </si>
  <si>
    <t>NA</t>
  </si>
  <si>
    <t>Helisoma anceps</t>
  </si>
  <si>
    <t>http://www.conchsoc.org/aids_to_id/Viviparidae.php</t>
  </si>
  <si>
    <t>gastropods.com/1/Shell_2031.shtml</t>
  </si>
  <si>
    <t>www.conchology.be/?t=67&amp;family=HYDROBIIDAE&amp;p=2</t>
  </si>
  <si>
    <t>Lymnaea stagnalis</t>
  </si>
  <si>
    <t>Cotylurus</t>
  </si>
  <si>
    <t>Cotylurus communis</t>
  </si>
  <si>
    <t>South German highlands</t>
  </si>
  <si>
    <t>32:120-127</t>
  </si>
  <si>
    <t>52:310</t>
  </si>
  <si>
    <t>Acta Parasitologica</t>
  </si>
  <si>
    <t>Lithoglyphus virens</t>
  </si>
  <si>
    <t>Donges</t>
  </si>
  <si>
    <t>24:65-75</t>
  </si>
  <si>
    <t>Trichobilharzia arcuata</t>
  </si>
  <si>
    <t>Lymnaea lessoni</t>
  </si>
  <si>
    <t>Islam</t>
  </si>
  <si>
    <t>8:117</t>
  </si>
  <si>
    <t>Cotylurus michiganensis</t>
  </si>
  <si>
    <t>Trichobilharzia parocellata</t>
  </si>
  <si>
    <t>brackish</t>
  </si>
  <si>
    <t>J. Parasitol.</t>
  </si>
  <si>
    <t>Neoleucochloridium problematicum</t>
  </si>
  <si>
    <t>Neoleucochloridium</t>
  </si>
  <si>
    <t>Kagan</t>
  </si>
  <si>
    <t>Tran. Am. Micro.</t>
  </si>
  <si>
    <t>71:020</t>
  </si>
  <si>
    <t>Trichobilharzia brevis</t>
  </si>
  <si>
    <t>Cyathocotyle</t>
  </si>
  <si>
    <t>Basch</t>
  </si>
  <si>
    <t>27:242-251</t>
  </si>
  <si>
    <t>Neuhaus</t>
  </si>
  <si>
    <t>15:203-266</t>
  </si>
  <si>
    <t>http://en.wikipedia.org/wiki/Lymnaea_stagnalis</t>
  </si>
  <si>
    <t>Tylodelphys excavata</t>
  </si>
  <si>
    <t>Tylodelphys</t>
  </si>
  <si>
    <t>Apatemon</t>
  </si>
  <si>
    <t>Unable to find</t>
  </si>
  <si>
    <t>Cotylurus erraticus</t>
  </si>
  <si>
    <t>Helisoma trivolvis</t>
  </si>
  <si>
    <t>Ulmer</t>
  </si>
  <si>
    <t>70:189</t>
  </si>
  <si>
    <t>Austrobilharzia</t>
  </si>
  <si>
    <t>Southgate &amp; Knowles</t>
  </si>
  <si>
    <t>54:233</t>
  </si>
  <si>
    <t>Chu &amp; Cuttress</t>
  </si>
  <si>
    <t>Heterobilharzia americana</t>
  </si>
  <si>
    <t>Sanguinicola inermis</t>
  </si>
  <si>
    <t>38:51</t>
  </si>
  <si>
    <t>Wat Tam Tab Tao, Fang, NW Thailand</t>
  </si>
  <si>
    <t>Miyagi Prefecture (Mangoku River), Japan</t>
  </si>
  <si>
    <t>Boston, Massachusetts</t>
  </si>
  <si>
    <t>Itasca County, Minnesota</t>
  </si>
  <si>
    <t>Lake Manchester, Kholo, Queensland</t>
  </si>
  <si>
    <t>Cape Cod, Massachusetts</t>
  </si>
  <si>
    <t>http://www.carnegiemnh.org/mollusks/palandsnails/an_alte.html</t>
  </si>
  <si>
    <t>Brachylaima mascomai</t>
  </si>
  <si>
    <t>Decatur reservoir, DeKalb County, Georgia</t>
  </si>
  <si>
    <t>Australapatemon minor</t>
  </si>
  <si>
    <t>Beaufort, NC</t>
  </si>
  <si>
    <t>Las Cruces, NM</t>
  </si>
  <si>
    <t>CZ, D</t>
  </si>
  <si>
    <t>Amherst, MA</t>
  </si>
  <si>
    <t>Black Lake, Fontinalis Run, Burt Lake, and Twin Lakes, Cheboygan County, Michigan</t>
  </si>
  <si>
    <t>El Burg, Lake Burullus, Egypt</t>
  </si>
  <si>
    <t>1940_ 1941</t>
  </si>
  <si>
    <t>substratum</t>
  </si>
  <si>
    <t>94:1165</t>
  </si>
  <si>
    <t xml:space="preserve">en.wikipedia.org/wiki/Planorbella_trivolvis     Limnological Investigations on Respiration_ Annual Migratory Cycle_ and Other Related Phenomena in Fresh-Water Pulmonate Snails </t>
  </si>
  <si>
    <t>Revista Mexicana de Biodiversidad 82: 93-108_ 2011 Verónica Núñez Revisión de dos especies de Physidae</t>
  </si>
  <si>
    <t>Plagioporus sinitsini</t>
  </si>
  <si>
    <t>Podocotyle atomon</t>
  </si>
  <si>
    <t>unknown</t>
  </si>
  <si>
    <t>Petasiger variospinosus</t>
  </si>
  <si>
    <t>J. Morphology</t>
  </si>
  <si>
    <t>Najarian</t>
  </si>
  <si>
    <t>mollusca</t>
  </si>
  <si>
    <t>Douglas Lake, MI</t>
  </si>
  <si>
    <t>Ulm,  Federal Republic of Germany &amp; Belgrade, Yugoslavia</t>
  </si>
  <si>
    <t>Cascade Lake, Orcas Island, Washington</t>
  </si>
  <si>
    <t>cercaria does not swim_ rather it attaches to a substrate and waves forth and back until encountering host</t>
  </si>
  <si>
    <t>cercariae form aggregates (probably eaten by next host)_ body thickness = 0.0445</t>
  </si>
  <si>
    <t>http://en.wikipedia.org/wiki/Galba_truncatula</t>
  </si>
  <si>
    <t>Durie</t>
  </si>
  <si>
    <t>http://www.shellauction.net/auction_shell.php?id=432377&amp;pres=1</t>
  </si>
  <si>
    <t>http://www.inhs.uiuc.edu/animals_plants/mollusk/musselmanual/page78_9.html</t>
  </si>
  <si>
    <t>4:152</t>
  </si>
  <si>
    <t>with Yamaguiti Z Parasitenkunde (miracidium)</t>
  </si>
  <si>
    <t>Systematic Parasitology</t>
  </si>
  <si>
    <t>69:155</t>
  </si>
  <si>
    <t>28:75</t>
  </si>
  <si>
    <t>Trichobilharzia oregonensis</t>
  </si>
  <si>
    <t>Planorbis planorbis</t>
  </si>
  <si>
    <t>http://www.conchsoc.org/aids_to_id/Planorbis.php</t>
  </si>
  <si>
    <t>Diplostomidae</t>
  </si>
  <si>
    <t>Adelaide, Australia</t>
  </si>
  <si>
    <t>Llobregat Delta, Barcelona, Spain</t>
  </si>
  <si>
    <t>Formentera(Mediterranean island), Spain</t>
  </si>
  <si>
    <t>Houston, Texas</t>
  </si>
  <si>
    <t>Rattlesnake Creek, Missoula County, Montana</t>
  </si>
  <si>
    <t>Lagunes de l’ Ichkeul, Bizerte et Tunis.</t>
  </si>
  <si>
    <t>http://www.conchsoc.org/aids_to_id/Physidae.php</t>
  </si>
  <si>
    <t>Aust. J. Zoo</t>
  </si>
  <si>
    <t>Author</t>
  </si>
  <si>
    <t>Year</t>
  </si>
  <si>
    <t>northern ID, western OR, eastern WA</t>
  </si>
  <si>
    <t>Gyraulus hirsutus</t>
  </si>
  <si>
    <t>Yamaguti</t>
  </si>
  <si>
    <t>Bay of Bengal, Visakhapatnam, India</t>
  </si>
  <si>
    <t>Bloemfontein to Zastron in southern Free State, Africa</t>
  </si>
  <si>
    <t>Canton, China</t>
  </si>
  <si>
    <t>Ogatsu Bay, Japan</t>
  </si>
  <si>
    <t>Cold Spring on the Hudson, NY &amp; Pocono Mountains, PA</t>
  </si>
  <si>
    <t>Charlottesville, VA</t>
  </si>
  <si>
    <t>Waltair, India</t>
  </si>
  <si>
    <t>Chelembra, Malappuram district of Kerala</t>
  </si>
  <si>
    <t>Qalyub, Qalyubia Province, Cairo, Egypt</t>
  </si>
  <si>
    <t>Douglas Lake region, MI &amp; Ann Arbor, MI</t>
  </si>
  <si>
    <t>Waquoit Bay aka Eel Pond, Cape Cod, MA</t>
  </si>
  <si>
    <t>Ann Arbor, MI</t>
  </si>
  <si>
    <t>Federsee, Germany</t>
  </si>
  <si>
    <t>Dagatdagatan, Malabon, Rizal Province, Luzon Island, Philipines</t>
  </si>
  <si>
    <t>Mehadrigedda Reservoir, Visakhapatnam, India</t>
  </si>
  <si>
    <t>Tippecanoe River, Indiana</t>
  </si>
  <si>
    <t>Stony Creek, VA</t>
  </si>
  <si>
    <t>Blue Springs, FL</t>
  </si>
  <si>
    <t>Au Train River, Au train, Michigan</t>
  </si>
  <si>
    <t>Vermillion River, Homer, IL</t>
  </si>
  <si>
    <t>Pyrenees, France</t>
  </si>
  <si>
    <t>Kolleru Lake, Waltair, India</t>
  </si>
  <si>
    <t>Leybucht, Baltic Sea, Germany</t>
  </si>
  <si>
    <t>Lagune Chascomus, Argentina</t>
  </si>
  <si>
    <t>North Sea, Germany</t>
  </si>
  <si>
    <t>Isefjord, Denmark</t>
  </si>
  <si>
    <t>Rodrigo de Freitas Lagoon, RJ, Brazil</t>
  </si>
  <si>
    <t>Upper Newport Bay, California</t>
  </si>
  <si>
    <t>Newport Bay, CA</t>
  </si>
  <si>
    <t>New Orlens, LA</t>
  </si>
  <si>
    <t>Ramona Lake, St. Louis, Missouri</t>
  </si>
  <si>
    <t>Lake Saravesi, Jyvaskyla, C Finland</t>
  </si>
  <si>
    <t>Huron River, Ann Arbor, MI</t>
  </si>
  <si>
    <t>St. Lucia, West Indies</t>
  </si>
  <si>
    <t>CZ, H, SK</t>
  </si>
  <si>
    <t>Chilka Lake, Orissa State, India</t>
  </si>
  <si>
    <t>Brisbane River &amp; Lake Manchester, Queensland Australia</t>
  </si>
  <si>
    <t>Montpellier, France (Mediterranean, Black &amp; Caspian Sea)</t>
  </si>
  <si>
    <t>Lake Johanna, Ramsey County, Minnesota</t>
  </si>
  <si>
    <t>Clearwater River, ID</t>
  </si>
  <si>
    <t>Surrey, UK?</t>
  </si>
  <si>
    <t>Lake Konnevesi, Finland</t>
  </si>
  <si>
    <t>Natal, SA</t>
  </si>
  <si>
    <t>Calcutta, India</t>
  </si>
  <si>
    <t>Chobe, Botswana</t>
  </si>
  <si>
    <t>Visakhapatnam, South India</t>
  </si>
  <si>
    <t>Playa del Rey, CA</t>
  </si>
  <si>
    <t>Nutting Bay, Douglas Lake, MI</t>
  </si>
  <si>
    <t>Diliman, Quezon City, Philippines</t>
  </si>
  <si>
    <t>Nantai Island, China</t>
  </si>
  <si>
    <t>Giza province, Cairo, Egypt</t>
  </si>
  <si>
    <t>Angelina Co., East TX</t>
  </si>
  <si>
    <t>Beaver Pond Branch, Livingston Parish, Louisiana</t>
  </si>
  <si>
    <t>Woods Hole, Massachusetts</t>
  </si>
  <si>
    <t>Burnt Woods, Oregon</t>
  </si>
  <si>
    <t>White Nile, Kosti, Sudan</t>
  </si>
  <si>
    <t>Tobihino, Nara, Honshu, Japan</t>
  </si>
  <si>
    <t>Wild Goose &amp; Waterloo Lake, Lyndon, MI</t>
  </si>
  <si>
    <t>Blacksburg, Virginia</t>
  </si>
  <si>
    <t>Robinson Lake, Latah County, Idaho</t>
  </si>
  <si>
    <t>Marsh &amp; Meadow Creeks, PA</t>
  </si>
  <si>
    <t>Huron River, Ann Arbor, Michigan</t>
  </si>
  <si>
    <t>Toronto, Ontario</t>
  </si>
  <si>
    <t>Kyoto, Japan</t>
  </si>
  <si>
    <t>San Juan, Puerto Rico</t>
  </si>
  <si>
    <t>Idaho Point, Yaquina Bay, Oregon</t>
  </si>
  <si>
    <t>Potlatch, ID</t>
  </si>
  <si>
    <t>Townsville district, North Queensland, Australia</t>
  </si>
  <si>
    <t>Townsville, Queensland, Australia</t>
  </si>
  <si>
    <t>Kuala Pilah, Malaysia</t>
  </si>
  <si>
    <t>Blue Lake, OR</t>
  </si>
  <si>
    <t>James Cook University, Townsville, Australia</t>
  </si>
  <si>
    <t>Franken (Bayern), Germany</t>
  </si>
  <si>
    <t>Walsh Lake, MI</t>
  </si>
  <si>
    <t>CZ, Germany, Hungary, Poland, Slovakia</t>
  </si>
  <si>
    <t>Bloemfontein, South Africa</t>
  </si>
  <si>
    <t>Emmet County, MI</t>
  </si>
  <si>
    <t>Méjean, Bouches-du-Rhône, France</t>
  </si>
  <si>
    <t>Rodrigo de Freitas lagoon, Rio de Janeiro, Brazil</t>
  </si>
  <si>
    <t>Malabon, Rizal, Philipines</t>
  </si>
  <si>
    <t>Otago Harbour, New Zealand</t>
  </si>
  <si>
    <t>Miyagi Prefecture (Torinoumi), Japan</t>
  </si>
  <si>
    <t>Upper Newport Bay, CA</t>
  </si>
  <si>
    <t>Simpo tideland, Mankyung River, South Korea</t>
  </si>
  <si>
    <t>Douglas Lake region, MI</t>
  </si>
  <si>
    <t>Alsea River, Philomath, Oregon</t>
  </si>
  <si>
    <t>Waltair, India?</t>
  </si>
  <si>
    <t>Tippecanoe River, Lafaette, IN, Red River, Oklahoma</t>
  </si>
  <si>
    <t>Tippecanoe Co., Indiana</t>
  </si>
  <si>
    <t>Little Brazoz River, Brazos County, Texas</t>
  </si>
  <si>
    <t>Waquoit Bay, Falmouth, Massachusetts</t>
  </si>
  <si>
    <t>Prospect Park, Brooklyn</t>
  </si>
  <si>
    <t>Berlin, Germany</t>
  </si>
  <si>
    <t>Buenos Aires, Argentina</t>
  </si>
  <si>
    <t>Grand Isle, LA</t>
  </si>
  <si>
    <t>Miami, Florida</t>
  </si>
  <si>
    <t>Tillamook River near Tillamook, Tillamook County, Oregon</t>
  </si>
  <si>
    <t>CZ, H, PL</t>
  </si>
  <si>
    <t>A, CZ, D, PL</t>
  </si>
  <si>
    <t>Moku Manu, Manana, Hawaii</t>
  </si>
  <si>
    <t>CZ, D, PL, SK</t>
  </si>
  <si>
    <t>St. Michiels Baai, Curacao</t>
  </si>
  <si>
    <t>Athens, Georgia</t>
  </si>
  <si>
    <t>Duke's Pond, Charlottesville, Virginia</t>
  </si>
  <si>
    <t>Beltsville, Maryland</t>
  </si>
  <si>
    <t>Urbana, Illinois</t>
  </si>
  <si>
    <t>Jackson County, Mississippi</t>
  </si>
  <si>
    <t>Ulm,  Federal Republic of Germany</t>
  </si>
  <si>
    <t>Udorn Thani, N Thailand</t>
  </si>
  <si>
    <t>Turtle River, N Dakota</t>
  </si>
  <si>
    <t>Mehadrigedda Reservoir, Andhra University, India</t>
  </si>
  <si>
    <t>Baton Rouge, Louisiana</t>
  </si>
  <si>
    <t>Montepellier, France (Mediterranean)</t>
  </si>
  <si>
    <t>Ria de Aveiro, Portugal</t>
  </si>
  <si>
    <t>Houghton Lake, MI</t>
  </si>
  <si>
    <t>Condebamba Valley, Peru</t>
  </si>
  <si>
    <t>Urrao, Columbia</t>
  </si>
  <si>
    <t>Ipswich, Australia</t>
  </si>
  <si>
    <t>Alsea River, Benton County, Oregon</t>
  </si>
  <si>
    <t>A, CZ, PL, SK</t>
  </si>
  <si>
    <t>Sucia Bay, Cabo rojo, Puerto Rico</t>
  </si>
  <si>
    <t>Xiphidiata</t>
  </si>
  <si>
    <t>Plagiorchiida</t>
  </si>
  <si>
    <t>Opisthorchiata</t>
  </si>
  <si>
    <t>Taninim stream, Israel</t>
  </si>
  <si>
    <t>Findley Lake, WA</t>
  </si>
  <si>
    <t>Multnomah County, OR</t>
  </si>
  <si>
    <t>Cascade range of mountains, OR</t>
  </si>
  <si>
    <t>Navotas, Rizal, Philippines</t>
  </si>
  <si>
    <t>Okayama Province, Japan</t>
  </si>
  <si>
    <t>Futatsu River, Mitsuhashi Town, Fukuoka Prefecture, Japan</t>
  </si>
  <si>
    <t>Douglas Lake Region, Michigan</t>
  </si>
  <si>
    <t>Georgetown Lake, near Anaconda, Montana</t>
  </si>
  <si>
    <t>Caetite, Bahia, Brazil</t>
  </si>
  <si>
    <t>CZ, D, PL</t>
  </si>
  <si>
    <t>Chandler Lake, Stillwater, OK</t>
  </si>
  <si>
    <t>East River, Rocky Mountain Biological Laboratory, Colorado</t>
  </si>
  <si>
    <t>Alamo Pintada, near Solvang, California</t>
  </si>
  <si>
    <t>Nagazura River, Japan</t>
  </si>
  <si>
    <t>New Orleans, LA</t>
  </si>
  <si>
    <t>western Kattegat, Greenland, &amp; Oresund</t>
  </si>
  <si>
    <t>Montpellier, France (Mediterranean)</t>
  </si>
  <si>
    <t>A, CZ, D, H, PL, SK</t>
  </si>
  <si>
    <t>River Ure, Yorkshire</t>
  </si>
  <si>
    <t>Bann river, Northern Ireland</t>
  </si>
  <si>
    <t>Mazurian Lakeland, Poland</t>
  </si>
  <si>
    <t>Mountain Lake, Virginia</t>
  </si>
  <si>
    <t>Hook Point, Douglas Lake, MI</t>
  </si>
  <si>
    <t>Chaamac, Yucatan, Mexico</t>
  </si>
  <si>
    <t>Yucatan and Quintana Roo, Mexico</t>
  </si>
  <si>
    <t>Los Guaraunos, Venezuela</t>
  </si>
  <si>
    <t>Suaredda and Ballao regions of Sardinia, Italy</t>
  </si>
  <si>
    <t>CZ, D, H, PL, SK</t>
  </si>
  <si>
    <t>Cairo, Egypt, Addis Ababa, Ethiopia, Sanaa Yemen</t>
  </si>
  <si>
    <t>Munster, Germany</t>
  </si>
  <si>
    <t>Recife, Brazil</t>
  </si>
  <si>
    <t>Albufera Nature Park, Valencia, Spain</t>
  </si>
  <si>
    <t>Taipei, Taiwan</t>
  </si>
  <si>
    <t>Lake Durankulak, Black Sea Coast, Bulgaria</t>
  </si>
  <si>
    <t>Birmingham, England</t>
  </si>
  <si>
    <t>Belo Horizonte, Brazil</t>
  </si>
  <si>
    <t>Erlangen, Germany</t>
  </si>
  <si>
    <t>Belo Horizonte, State of Minas Gerais, Brazil</t>
  </si>
  <si>
    <t>Charlies Pond, North Carolina</t>
  </si>
  <si>
    <t>Douglas Lake, Michigan</t>
  </si>
  <si>
    <t>Ramsey County, Minnesota</t>
  </si>
  <si>
    <t>Clearwater Harbor, Largo, FL</t>
  </si>
  <si>
    <t>Jez- reel Valley, N Israel</t>
  </si>
  <si>
    <t>Rossitsa River, Bulgaria</t>
  </si>
  <si>
    <t>Iizuka, Innai Town, Oita Prefecture, Kyusyu, Japan</t>
  </si>
  <si>
    <t>Forest River, Inkster, North Dakota</t>
  </si>
  <si>
    <t>McKean Township, OH</t>
  </si>
  <si>
    <t>Heron Island, Masthead Island,Australia</t>
  </si>
  <si>
    <t>Heron Island, Australia</t>
  </si>
  <si>
    <t>Transversotremata</t>
  </si>
  <si>
    <t>Heronimata</t>
  </si>
  <si>
    <t>Lucknow, India</t>
  </si>
  <si>
    <t>Corvallis, OR</t>
  </si>
  <si>
    <t>Lake Warren, PA</t>
  </si>
  <si>
    <t>Lepocreadiata</t>
  </si>
  <si>
    <t>Monorchiata</t>
  </si>
  <si>
    <t>Echinostomata</t>
  </si>
  <si>
    <t>Diplostomata</t>
  </si>
  <si>
    <t>Diplostomida</t>
  </si>
  <si>
    <t>Hemiurata</t>
  </si>
  <si>
    <t>Bivesiculata</t>
  </si>
  <si>
    <t>Bucephalata</t>
  </si>
  <si>
    <t>Pronocephalata</t>
  </si>
  <si>
    <t>Huron &amp; Cheboygan River, Base Line, Ore &amp; Portage Lake</t>
  </si>
  <si>
    <t>Ann Arbor, Michigan</t>
  </si>
  <si>
    <t>Ulm, Germany</t>
  </si>
  <si>
    <t>Littorina rudis (L. compressa, L. saxatilis)</t>
  </si>
  <si>
    <t>Stagnicola elodes (Lymnaea palustris, Stagnicola palustris)</t>
  </si>
  <si>
    <t>Outer Piscadera Baai, Curacao</t>
  </si>
  <si>
    <t>Springville, Utah</t>
  </si>
  <si>
    <t>Visakhapatnam, India</t>
  </si>
  <si>
    <t>Fall Creek, Ithaca, NY</t>
  </si>
  <si>
    <t>Lawson's Bay Coast, Bay of Bengal</t>
  </si>
  <si>
    <t xml:space="preserve">western Kattegat, Oresund, North &amp; Baltic Sea, Faroes </t>
  </si>
  <si>
    <t>Lafayette, Indiana</t>
  </si>
  <si>
    <t>Cairo, Egypt</t>
  </si>
  <si>
    <t>Mellum Island, Baltic Sea, Germany</t>
  </si>
  <si>
    <t>Nonamesset Island, near Woods Hole, Massachusetts,</t>
  </si>
  <si>
    <t>Lawsons Bay, Visakhapatnam,India</t>
  </si>
  <si>
    <t>Wabash and Tippecanoe Rivers, Lafayette, Indiana</t>
  </si>
  <si>
    <t>Spring Lake,Savanna, IL</t>
  </si>
  <si>
    <t>Waquoit Bay,Massachusetts</t>
  </si>
  <si>
    <t>San Juan Island, Washington</t>
  </si>
  <si>
    <t>Rossitten, Kurische Nehrung, Germany</t>
  </si>
  <si>
    <t>Barretts Pond, Cold Spring, New York</t>
  </si>
  <si>
    <t>Durham, New Hampshire</t>
  </si>
  <si>
    <t>Baltic Sea, Germany</t>
  </si>
  <si>
    <t>Tippecanoe River, Lafaette, IN</t>
  </si>
  <si>
    <t>Fairport, Iowa</t>
  </si>
  <si>
    <t>Jordanstown Loughshore, Northern Ireland</t>
  </si>
  <si>
    <t>Marchiquita Lagoon, Buenos Aires, Argentina</t>
  </si>
  <si>
    <t>Rahiv, Ukraine</t>
  </si>
  <si>
    <t>Otago Harbour, NZ</t>
  </si>
  <si>
    <t>Salinas Bay, Cabo rojo, Puerto Rico</t>
  </si>
  <si>
    <t>Clifty Creek, Bartholomew County, Indiana + Central Ohio</t>
  </si>
  <si>
    <t>Philomath, Oregon</t>
  </si>
  <si>
    <t>Hiroi River at Kotobuki, Iiyama City, Nagano Prefecture, central Japan</t>
  </si>
  <si>
    <t>Rossittener Bay, Germany</t>
  </si>
  <si>
    <t>Narragansett Bay, Rhode Island</t>
  </si>
  <si>
    <t>Muchinippe Creek, Logan County, Ohio</t>
  </si>
  <si>
    <t>Aveiro lagoon, Portugal</t>
  </si>
  <si>
    <t>Wabash &amp; Tippecanoe Rivers, IN</t>
  </si>
  <si>
    <t>Strausberg, Germany</t>
  </si>
  <si>
    <t>Eerie Marshes, Monroe County, MI</t>
  </si>
  <si>
    <t>Clearwater, Selway, &amp; Nez Perce Rivers ID</t>
  </si>
  <si>
    <t>Fantasma Pond, Patagonia, Argentina</t>
  </si>
  <si>
    <t>Gumma, Japan</t>
  </si>
  <si>
    <t>Tail Volume without furca (mm3)</t>
  </si>
  <si>
    <t>Bahia Esperanza, (Bay of Good Hope), Antarctica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</si>
</sst>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2">
    <font>
      <sz val="12"/>
      <name val="Times New Roman"/>
      <family val="0"/>
    </font>
    <font>
      <b/>
      <sz val="10"/>
      <name val="Verdana"/>
      <family val="0"/>
    </font>
    <font>
      <i/>
      <sz val="10"/>
      <name val="Verdana"/>
      <family val="0"/>
    </font>
    <font>
      <b/>
      <i/>
      <sz val="10"/>
      <name val="Verdana"/>
      <family val="0"/>
    </font>
    <font>
      <i/>
      <sz val="12"/>
      <name val="Times New Roman"/>
      <family val="0"/>
    </font>
    <font>
      <sz val="8"/>
      <name val="Times New Roman"/>
      <family val="0"/>
    </font>
    <font>
      <sz val="11"/>
      <color indexed="8"/>
      <name val="Calibri"/>
      <family val="2"/>
    </font>
    <font>
      <b/>
      <sz val="11"/>
      <color indexed="8"/>
      <name val="Calibri"/>
      <family val="2"/>
    </font>
    <font>
      <sz val="11"/>
      <name val="Calibri"/>
      <family val="2"/>
    </font>
    <font>
      <u val="single"/>
      <sz val="12.1"/>
      <color indexed="12"/>
      <name val="Calibri"/>
      <family val="2"/>
    </font>
    <font>
      <i/>
      <sz val="11"/>
      <color indexed="8"/>
      <name val="Calibri"/>
      <family val="0"/>
    </font>
    <font>
      <b/>
      <sz val="8"/>
      <name val="Tahoma"/>
      <family val="2"/>
    </font>
    <font>
      <sz val="8"/>
      <name val="Tahoma"/>
      <family val="2"/>
    </font>
    <font>
      <b/>
      <sz val="9"/>
      <name val="Tahoma"/>
      <family val="2"/>
    </font>
    <font>
      <sz val="9"/>
      <name val="Tahoma"/>
      <family val="2"/>
    </font>
    <font>
      <sz val="9"/>
      <name val="Times New Roman"/>
      <family val="0"/>
    </font>
    <font>
      <b/>
      <sz val="9"/>
      <name val="Times New Roman"/>
      <family val="0"/>
    </font>
    <font>
      <sz val="11"/>
      <color indexed="63"/>
      <name val="Calibri"/>
      <family val="2"/>
    </font>
    <font>
      <i/>
      <sz val="11"/>
      <name val="Calibri"/>
      <family val="0"/>
    </font>
    <font>
      <b/>
      <vertAlign val="superscript"/>
      <sz val="11"/>
      <color indexed="8"/>
      <name val="Calibri"/>
      <family val="0"/>
    </font>
    <font>
      <b/>
      <sz val="14"/>
      <color indexed="8"/>
      <name val="Calibri"/>
      <family val="0"/>
    </font>
    <font>
      <b/>
      <sz val="8"/>
      <name val="Times New Roman"/>
      <family val="2"/>
    </font>
  </fonts>
  <fills count="2">
    <fill>
      <patternFill/>
    </fill>
    <fill>
      <patternFill patternType="gray125"/>
    </fill>
  </fills>
  <borders count="1">
    <border>
      <left/>
      <right/>
      <top/>
      <bottom/>
      <diagonal/>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0" fontId="6" fillId="0" borderId="0" xfId="0" applyFont="1" applyAlignment="1">
      <alignment/>
    </xf>
    <xf numFmtId="0" fontId="7" fillId="0" borderId="0" xfId="0" applyFont="1" applyAlignment="1">
      <alignment/>
    </xf>
    <xf numFmtId="0" fontId="7" fillId="0" borderId="0" xfId="0" applyFont="1" applyFill="1" applyAlignment="1">
      <alignment/>
    </xf>
    <xf numFmtId="1" fontId="7" fillId="0" borderId="0" xfId="0" applyNumberFormat="1" applyFont="1" applyAlignment="1">
      <alignment/>
    </xf>
    <xf numFmtId="0" fontId="6" fillId="0" borderId="0" xfId="0" applyFont="1" applyFill="1" applyAlignment="1">
      <alignment/>
    </xf>
    <xf numFmtId="0" fontId="8" fillId="0" borderId="0" xfId="0" applyFont="1" applyFill="1" applyAlignment="1">
      <alignment/>
    </xf>
    <xf numFmtId="0" fontId="6" fillId="0" borderId="0" xfId="0" applyNumberFormat="1" applyFont="1" applyFill="1" applyAlignment="1">
      <alignment/>
    </xf>
    <xf numFmtId="1" fontId="6" fillId="0" borderId="0" xfId="0" applyNumberFormat="1" applyFont="1" applyAlignment="1">
      <alignment/>
    </xf>
    <xf numFmtId="49" fontId="6" fillId="0" borderId="0" xfId="0" applyNumberFormat="1" applyFont="1" applyAlignment="1">
      <alignment/>
    </xf>
    <xf numFmtId="49" fontId="6" fillId="0" borderId="0" xfId="0" applyNumberFormat="1" applyFont="1" applyFill="1" applyAlignment="1">
      <alignment/>
    </xf>
    <xf numFmtId="0" fontId="6" fillId="0" borderId="0" xfId="0" applyNumberFormat="1" applyFont="1" applyAlignment="1">
      <alignment/>
    </xf>
    <xf numFmtId="0" fontId="7" fillId="0" borderId="0" xfId="0" applyFont="1" applyAlignment="1">
      <alignment/>
    </xf>
    <xf numFmtId="0" fontId="6" fillId="0" borderId="0" xfId="0" applyFont="1" applyAlignment="1">
      <alignment/>
    </xf>
    <xf numFmtId="49" fontId="6" fillId="0" borderId="0" xfId="0" applyNumberFormat="1" applyFont="1" applyAlignment="1">
      <alignment/>
    </xf>
    <xf numFmtId="0" fontId="6" fillId="0" borderId="0" xfId="0" applyNumberFormat="1" applyFont="1" applyAlignment="1">
      <alignment/>
    </xf>
    <xf numFmtId="0" fontId="6" fillId="0" borderId="0" xfId="0" applyFont="1" applyFill="1" applyAlignment="1">
      <alignment/>
    </xf>
    <xf numFmtId="46" fontId="6" fillId="0" borderId="0" xfId="0" applyNumberFormat="1" applyFont="1" applyAlignment="1">
      <alignment/>
    </xf>
    <xf numFmtId="49" fontId="6" fillId="0" borderId="0" xfId="0" applyNumberFormat="1" applyFont="1" applyFill="1" applyAlignment="1">
      <alignment/>
    </xf>
    <xf numFmtId="46" fontId="6" fillId="0" borderId="0" xfId="0" applyNumberFormat="1" applyFont="1" applyAlignment="1">
      <alignment/>
    </xf>
    <xf numFmtId="0" fontId="0" fillId="0" borderId="0" xfId="0" applyAlignment="1">
      <alignment/>
    </xf>
    <xf numFmtId="0" fontId="10" fillId="0" borderId="0" xfId="0" applyFont="1" applyAlignment="1">
      <alignment/>
    </xf>
    <xf numFmtId="0" fontId="8" fillId="0" borderId="0" xfId="0" applyFont="1" applyAlignment="1">
      <alignment/>
    </xf>
    <xf numFmtId="0" fontId="17" fillId="0" borderId="0" xfId="0" applyFont="1" applyAlignment="1">
      <alignment/>
    </xf>
    <xf numFmtId="0" fontId="8" fillId="0" borderId="0" xfId="19" applyFont="1" applyAlignment="1" applyProtection="1">
      <alignment/>
      <protection/>
    </xf>
    <xf numFmtId="0" fontId="4" fillId="0" borderId="0" xfId="0" applyFont="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3</xdr:col>
      <xdr:colOff>1257300</xdr:colOff>
      <xdr:row>3</xdr:row>
      <xdr:rowOff>66675</xdr:rowOff>
    </xdr:to>
    <xdr:sp>
      <xdr:nvSpPr>
        <xdr:cNvPr id="1" name="TextBox 1"/>
        <xdr:cNvSpPr txBox="1">
          <a:spLocks noChangeArrowheads="1"/>
        </xdr:cNvSpPr>
      </xdr:nvSpPr>
      <xdr:spPr>
        <a:xfrm>
          <a:off x="38100" y="28575"/>
          <a:ext cx="5876925" cy="638175"/>
        </a:xfrm>
        <a:prstGeom prst="rect">
          <a:avLst/>
        </a:prstGeom>
        <a:solidFill>
          <a:srgbClr val="FFFF00"/>
        </a:solidFill>
        <a:ln w="9525" cmpd="sng">
          <a:solidFill>
            <a:srgbClr val="BCBCBC"/>
          </a:solidFill>
          <a:headEnd type="none"/>
          <a:tailEnd type="none"/>
        </a:ln>
      </xdr:spPr>
      <xdr:txBody>
        <a:bodyPr vertOverflow="clip" wrap="square" lIns="91440" tIns="45720" rIns="91440" bIns="45720"/>
        <a:p>
          <a:pPr algn="l">
            <a:defRPr/>
          </a:pPr>
          <a:r>
            <a:rPr lang="en-US" cap="none" sz="1400" b="1" i="0" u="none" baseline="0">
              <a:solidFill>
                <a:srgbClr val="000000"/>
              </a:solidFill>
            </a:rPr>
            <a:t>Appendix A: Data on the 404 trematode species used in the analysis, including literature sources (and sources for snail size data)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5:AI409"/>
  <sheetViews>
    <sheetView tabSelected="1" zoomScale="150" zoomScaleNormal="150" workbookViewId="0" topLeftCell="A1">
      <selection activeCell="A5" sqref="A5"/>
    </sheetView>
  </sheetViews>
  <sheetFormatPr defaultColWidth="11.00390625" defaultRowHeight="15.75"/>
  <cols>
    <col min="1" max="1" width="25.125" style="0" customWidth="1"/>
    <col min="2" max="2" width="18.50390625" style="0" customWidth="1"/>
    <col min="3" max="3" width="17.50390625" style="0" customWidth="1"/>
    <col min="4" max="6" width="18.50390625" style="0" customWidth="1"/>
    <col min="7" max="7" width="48.50390625" style="20" customWidth="1"/>
    <col min="8" max="8" width="12.875" style="0" bestFit="1" customWidth="1"/>
    <col min="9" max="9" width="9.625" style="0" customWidth="1"/>
    <col min="11" max="11" width="11.00390625" style="0" customWidth="1"/>
    <col min="12" max="12" width="65.125" style="20" customWidth="1"/>
    <col min="13" max="13" width="20.125" style="0" bestFit="1" customWidth="1"/>
    <col min="14" max="14" width="19.625" style="0" bestFit="1" customWidth="1"/>
    <col min="15" max="15" width="21.625" style="0" bestFit="1" customWidth="1"/>
    <col min="16" max="16" width="14.00390625" style="0" bestFit="1" customWidth="1"/>
    <col min="17" max="17" width="13.625" style="0" bestFit="1" customWidth="1"/>
    <col min="18" max="18" width="15.625" style="0" bestFit="1" customWidth="1"/>
    <col min="19" max="19" width="22.375" style="0" bestFit="1" customWidth="1"/>
    <col min="20" max="20" width="21.875" style="0" bestFit="1" customWidth="1"/>
    <col min="21" max="21" width="23.875" style="0" bestFit="1" customWidth="1"/>
    <col min="22" max="22" width="21.00390625" style="0" bestFit="1" customWidth="1"/>
    <col min="23" max="23" width="15.50390625" style="0" bestFit="1" customWidth="1"/>
    <col min="24" max="24" width="25.125" style="0" bestFit="1" customWidth="1"/>
    <col min="25" max="25" width="20.625" style="0" bestFit="1" customWidth="1"/>
    <col min="26" max="26" width="17.125" style="0" bestFit="1" customWidth="1"/>
    <col min="27" max="27" width="26.875" style="0" bestFit="1" customWidth="1"/>
    <col min="28" max="28" width="25.875" style="0" customWidth="1"/>
    <col min="29" max="30" width="24.125" style="0" bestFit="1" customWidth="1"/>
    <col min="31" max="31" width="10.00390625" style="0" bestFit="1" customWidth="1"/>
    <col min="32" max="32" width="25.00390625" style="0" bestFit="1" customWidth="1"/>
    <col min="33" max="33" width="12.125" style="0" bestFit="1" customWidth="1"/>
    <col min="34" max="34" width="16.50390625" style="0" customWidth="1"/>
    <col min="35" max="35" width="23.00390625" style="0" customWidth="1"/>
    <col min="36" max="37" width="10.375" style="0" customWidth="1"/>
  </cols>
  <sheetData>
    <row r="1" ht="15.75"/>
    <row r="2" ht="15.75"/>
    <row r="3" ht="15.75"/>
    <row r="4" ht="15.75"/>
    <row r="5" spans="1:35" ht="17.25">
      <c r="A5" s="2" t="s">
        <v>285</v>
      </c>
      <c r="B5" s="2" t="s">
        <v>35</v>
      </c>
      <c r="C5" s="3" t="s">
        <v>286</v>
      </c>
      <c r="D5" s="3" t="s">
        <v>287</v>
      </c>
      <c r="E5" s="3" t="s">
        <v>20</v>
      </c>
      <c r="F5" s="3" t="s">
        <v>21</v>
      </c>
      <c r="G5" s="2" t="s">
        <v>288</v>
      </c>
      <c r="H5" s="2" t="s">
        <v>64</v>
      </c>
      <c r="I5" s="2" t="s">
        <v>161</v>
      </c>
      <c r="J5" s="2" t="s">
        <v>1422</v>
      </c>
      <c r="K5" s="2" t="s">
        <v>1423</v>
      </c>
      <c r="L5" s="2" t="s">
        <v>1424</v>
      </c>
      <c r="M5" s="2" t="s">
        <v>203</v>
      </c>
      <c r="N5" s="2" t="s">
        <v>204</v>
      </c>
      <c r="O5" s="2" t="s">
        <v>202</v>
      </c>
      <c r="P5" s="2" t="s">
        <v>205</v>
      </c>
      <c r="Q5" s="2" t="s">
        <v>37</v>
      </c>
      <c r="R5" s="2" t="s">
        <v>38</v>
      </c>
      <c r="S5" s="2" t="s">
        <v>39</v>
      </c>
      <c r="T5" s="2" t="s">
        <v>40</v>
      </c>
      <c r="U5" s="2" t="s">
        <v>41</v>
      </c>
      <c r="V5" s="2" t="s">
        <v>43</v>
      </c>
      <c r="W5" s="2" t="s">
        <v>42</v>
      </c>
      <c r="X5" s="2" t="s">
        <v>44</v>
      </c>
      <c r="Y5" s="2" t="s">
        <v>45</v>
      </c>
      <c r="Z5" s="2" t="s">
        <v>46</v>
      </c>
      <c r="AA5" s="2" t="s">
        <v>47</v>
      </c>
      <c r="AB5" s="2" t="s">
        <v>2023</v>
      </c>
      <c r="AC5" s="2" t="s">
        <v>129</v>
      </c>
      <c r="AD5" s="2" t="s">
        <v>1786</v>
      </c>
      <c r="AE5" s="4" t="s">
        <v>1787</v>
      </c>
      <c r="AF5" s="2" t="s">
        <v>1664</v>
      </c>
      <c r="AG5" s="2" t="s">
        <v>1665</v>
      </c>
      <c r="AH5" s="2" t="s">
        <v>86</v>
      </c>
      <c r="AI5" s="12" t="s">
        <v>84</v>
      </c>
    </row>
    <row r="6" spans="1:35" ht="15.75">
      <c r="A6" s="1" t="s">
        <v>823</v>
      </c>
      <c r="B6" s="1" t="s">
        <v>808</v>
      </c>
      <c r="C6" s="5" t="s">
        <v>1367</v>
      </c>
      <c r="D6" s="5" t="s">
        <v>990</v>
      </c>
      <c r="E6" s="5" t="s">
        <v>1912</v>
      </c>
      <c r="F6" s="6" t="s">
        <v>1913</v>
      </c>
      <c r="G6" s="1" t="s">
        <v>162</v>
      </c>
      <c r="H6" s="1">
        <v>24.5</v>
      </c>
      <c r="I6" s="1" t="s">
        <v>1329</v>
      </c>
      <c r="J6" s="1" t="s">
        <v>415</v>
      </c>
      <c r="K6" s="1">
        <v>44.6</v>
      </c>
      <c r="L6" s="1" t="s">
        <v>1845</v>
      </c>
      <c r="M6" s="1"/>
      <c r="N6" s="1"/>
      <c r="O6" s="1"/>
      <c r="P6" s="1"/>
      <c r="Q6" s="1"/>
      <c r="R6" s="1"/>
      <c r="S6" s="1">
        <v>0.153</v>
      </c>
      <c r="T6" s="1">
        <v>0.076</v>
      </c>
      <c r="U6" s="1">
        <f aca="true" t="shared" si="0" ref="U6:U13">(4/3)*PI()*((T6/2)^2)*(S6/2)</f>
        <v>0.0004627188987619334</v>
      </c>
      <c r="V6" s="1">
        <v>0.092</v>
      </c>
      <c r="W6" s="1"/>
      <c r="X6" s="1">
        <f aca="true" t="shared" si="1" ref="X6:X20">V6+W6</f>
        <v>0.092</v>
      </c>
      <c r="Y6" s="1">
        <v>0.019</v>
      </c>
      <c r="Z6" s="1"/>
      <c r="AA6" s="1">
        <f aca="true" t="shared" si="2" ref="AA6:AA13">Z6+AB6</f>
        <v>2.608464380275605E-05</v>
      </c>
      <c r="AB6" s="1">
        <f aca="true" t="shared" si="3" ref="AB6:AB13">PI()*((Y6/2)^2)*V6</f>
        <v>2.608464380275605E-05</v>
      </c>
      <c r="AC6" s="1">
        <f aca="true" t="shared" si="4" ref="AC6:AC13">AA6/U6</f>
        <v>0.056372549019607844</v>
      </c>
      <c r="AD6" s="1" t="s">
        <v>1515</v>
      </c>
      <c r="AE6" s="8">
        <v>1961</v>
      </c>
      <c r="AF6" s="1" t="s">
        <v>1704</v>
      </c>
      <c r="AG6" s="9" t="s">
        <v>1516</v>
      </c>
      <c r="AH6" s="1"/>
      <c r="AI6" s="13" t="s">
        <v>358</v>
      </c>
    </row>
    <row r="7" spans="1:35" ht="15.75">
      <c r="A7" s="1" t="s">
        <v>397</v>
      </c>
      <c r="B7" s="1" t="s">
        <v>517</v>
      </c>
      <c r="C7" s="5" t="s">
        <v>1095</v>
      </c>
      <c r="D7" s="6" t="s">
        <v>163</v>
      </c>
      <c r="E7" s="6" t="s">
        <v>1914</v>
      </c>
      <c r="F7" s="6" t="s">
        <v>1913</v>
      </c>
      <c r="G7" s="1" t="s">
        <v>709</v>
      </c>
      <c r="H7" s="1">
        <v>7</v>
      </c>
      <c r="I7" s="1" t="s">
        <v>164</v>
      </c>
      <c r="J7" s="1" t="s">
        <v>165</v>
      </c>
      <c r="K7" s="1">
        <v>22.57</v>
      </c>
      <c r="L7" s="1" t="s">
        <v>1869</v>
      </c>
      <c r="M7" s="1"/>
      <c r="N7" s="1"/>
      <c r="O7" s="1"/>
      <c r="P7" s="1">
        <v>0.019</v>
      </c>
      <c r="Q7" s="1">
        <v>0.009</v>
      </c>
      <c r="R7" s="1">
        <f>(4/3)*PI()*((Q7/2)^2)*(P7/2)</f>
        <v>8.058185156457818E-07</v>
      </c>
      <c r="S7" s="1">
        <v>0.12</v>
      </c>
      <c r="T7" s="1">
        <v>0.064</v>
      </c>
      <c r="U7" s="1">
        <f t="shared" si="0"/>
        <v>0.00025735927018207585</v>
      </c>
      <c r="V7" s="1">
        <v>0.272</v>
      </c>
      <c r="W7" s="1"/>
      <c r="X7" s="1">
        <f t="shared" si="1"/>
        <v>0.272</v>
      </c>
      <c r="Y7" s="1">
        <v>0.0133</v>
      </c>
      <c r="Z7" s="1"/>
      <c r="AA7" s="1">
        <f t="shared" si="2"/>
        <v>3.7788710065557904E-05</v>
      </c>
      <c r="AB7" s="1">
        <f t="shared" si="3"/>
        <v>3.7788710065557904E-05</v>
      </c>
      <c r="AC7" s="1">
        <f t="shared" si="4"/>
        <v>0.14683251953125</v>
      </c>
      <c r="AD7" s="1" t="s">
        <v>123</v>
      </c>
      <c r="AE7" s="8">
        <v>2008</v>
      </c>
      <c r="AF7" s="1" t="s">
        <v>1072</v>
      </c>
      <c r="AG7" s="9" t="s">
        <v>707</v>
      </c>
      <c r="AH7" s="1"/>
      <c r="AI7" s="13" t="s">
        <v>592</v>
      </c>
    </row>
    <row r="8" spans="1:35" ht="15.75">
      <c r="A8" s="1" t="s">
        <v>485</v>
      </c>
      <c r="B8" s="1" t="s">
        <v>570</v>
      </c>
      <c r="C8" s="5" t="s">
        <v>1322</v>
      </c>
      <c r="D8" s="5" t="s">
        <v>986</v>
      </c>
      <c r="E8" s="5" t="s">
        <v>1972</v>
      </c>
      <c r="F8" s="6" t="s">
        <v>1913</v>
      </c>
      <c r="G8" s="1" t="s">
        <v>1643</v>
      </c>
      <c r="H8" s="1">
        <v>12.3</v>
      </c>
      <c r="I8" s="1" t="s">
        <v>1759</v>
      </c>
      <c r="J8" s="1" t="s">
        <v>165</v>
      </c>
      <c r="K8" s="1" t="s">
        <v>1682</v>
      </c>
      <c r="L8" s="1"/>
      <c r="M8" s="1"/>
      <c r="N8" s="1"/>
      <c r="O8" s="1"/>
      <c r="P8" s="1"/>
      <c r="Q8" s="1"/>
      <c r="R8" s="1"/>
      <c r="S8" s="1">
        <v>0.162</v>
      </c>
      <c r="T8" s="1">
        <v>0.063</v>
      </c>
      <c r="U8" s="1">
        <f t="shared" si="0"/>
        <v>0.00033666249353664303</v>
      </c>
      <c r="V8" s="1">
        <v>0.147</v>
      </c>
      <c r="W8" s="1"/>
      <c r="X8" s="1">
        <f t="shared" si="1"/>
        <v>0.147</v>
      </c>
      <c r="Y8" s="1">
        <v>0.019</v>
      </c>
      <c r="Z8" s="1"/>
      <c r="AA8" s="1">
        <f t="shared" si="2"/>
        <v>4.1678724337012384E-05</v>
      </c>
      <c r="AB8" s="1">
        <f t="shared" si="3"/>
        <v>4.1678724337012384E-05</v>
      </c>
      <c r="AC8" s="1">
        <f t="shared" si="4"/>
        <v>0.12379972565157749</v>
      </c>
      <c r="AD8" s="1" t="s">
        <v>1644</v>
      </c>
      <c r="AE8" s="8">
        <v>2007</v>
      </c>
      <c r="AF8" s="1" t="s">
        <v>1645</v>
      </c>
      <c r="AG8" s="9" t="s">
        <v>571</v>
      </c>
      <c r="AH8" s="1"/>
      <c r="AI8" s="13" t="s">
        <v>368</v>
      </c>
    </row>
    <row r="9" spans="1:35" ht="15.75">
      <c r="A9" s="1" t="s">
        <v>638</v>
      </c>
      <c r="B9" s="1" t="s">
        <v>570</v>
      </c>
      <c r="C9" s="5" t="s">
        <v>1322</v>
      </c>
      <c r="D9" s="5" t="s">
        <v>986</v>
      </c>
      <c r="E9" s="5" t="s">
        <v>1972</v>
      </c>
      <c r="F9" s="6" t="s">
        <v>1913</v>
      </c>
      <c r="G9" s="1" t="s">
        <v>465</v>
      </c>
      <c r="H9" s="1">
        <v>30</v>
      </c>
      <c r="I9" s="1" t="s">
        <v>1759</v>
      </c>
      <c r="J9" s="1" t="s">
        <v>165</v>
      </c>
      <c r="K9" s="1">
        <v>14.34</v>
      </c>
      <c r="L9" s="1" t="s">
        <v>1870</v>
      </c>
      <c r="M9" s="1"/>
      <c r="N9" s="1"/>
      <c r="O9" s="1"/>
      <c r="P9" s="1">
        <v>0.075</v>
      </c>
      <c r="Q9" s="1">
        <v>0.0465</v>
      </c>
      <c r="R9" s="1">
        <f>(4/3)*PI()*((Q9/2)^2)*(P9/2)</f>
        <v>8.491135894030662E-05</v>
      </c>
      <c r="S9" s="1">
        <v>0.22</v>
      </c>
      <c r="T9" s="1">
        <v>0.12</v>
      </c>
      <c r="U9" s="1">
        <f t="shared" si="0"/>
        <v>0.0016587609210954107</v>
      </c>
      <c r="V9" s="1">
        <v>0.265</v>
      </c>
      <c r="W9" s="1"/>
      <c r="X9" s="1">
        <f t="shared" si="1"/>
        <v>0.265</v>
      </c>
      <c r="Y9" s="1">
        <v>0.0315</v>
      </c>
      <c r="Z9" s="1"/>
      <c r="AA9" s="1">
        <f t="shared" si="2"/>
        <v>0.0002065175018222463</v>
      </c>
      <c r="AB9" s="1">
        <f t="shared" si="3"/>
        <v>0.0002065175018222463</v>
      </c>
      <c r="AC9" s="1">
        <f t="shared" si="4"/>
        <v>0.12450106534090911</v>
      </c>
      <c r="AD9" s="1" t="s">
        <v>1242</v>
      </c>
      <c r="AE9" s="8">
        <v>1964</v>
      </c>
      <c r="AF9" s="1" t="s">
        <v>1704</v>
      </c>
      <c r="AG9" s="9" t="s">
        <v>466</v>
      </c>
      <c r="AH9" s="1"/>
      <c r="AI9" s="13" t="s">
        <v>341</v>
      </c>
    </row>
    <row r="10" spans="1:35" ht="15.75">
      <c r="A10" s="5" t="s">
        <v>572</v>
      </c>
      <c r="B10" s="1" t="s">
        <v>570</v>
      </c>
      <c r="C10" s="5" t="s">
        <v>1322</v>
      </c>
      <c r="D10" s="5" t="s">
        <v>986</v>
      </c>
      <c r="E10" s="5" t="s">
        <v>1972</v>
      </c>
      <c r="F10" s="6" t="s">
        <v>1913</v>
      </c>
      <c r="G10" s="1" t="s">
        <v>409</v>
      </c>
      <c r="H10" s="1">
        <v>17</v>
      </c>
      <c r="I10" s="1" t="s">
        <v>1759</v>
      </c>
      <c r="J10" s="1" t="s">
        <v>165</v>
      </c>
      <c r="K10" s="1">
        <v>45.47</v>
      </c>
      <c r="L10" s="1" t="s">
        <v>1871</v>
      </c>
      <c r="M10" s="1"/>
      <c r="N10" s="1"/>
      <c r="O10" s="1"/>
      <c r="P10" s="1"/>
      <c r="Q10" s="1"/>
      <c r="R10" s="1"/>
      <c r="S10" s="1">
        <v>0.46</v>
      </c>
      <c r="T10" s="1">
        <v>0.142</v>
      </c>
      <c r="U10" s="1">
        <f t="shared" si="0"/>
        <v>0.004856609027135484</v>
      </c>
      <c r="V10" s="1">
        <v>0.277</v>
      </c>
      <c r="W10" s="1"/>
      <c r="X10" s="1">
        <f t="shared" si="1"/>
        <v>0.277</v>
      </c>
      <c r="Y10" s="1">
        <v>0.025</v>
      </c>
      <c r="Z10" s="1"/>
      <c r="AA10" s="1">
        <f t="shared" si="2"/>
        <v>0.00013597205703818325</v>
      </c>
      <c r="AB10" s="1">
        <f t="shared" si="3"/>
        <v>0.00013597205703818325</v>
      </c>
      <c r="AC10" s="1">
        <f t="shared" si="4"/>
        <v>0.027997324116160533</v>
      </c>
      <c r="AD10" s="1" t="s">
        <v>124</v>
      </c>
      <c r="AE10" s="8">
        <v>2006</v>
      </c>
      <c r="AF10" s="1" t="s">
        <v>1645</v>
      </c>
      <c r="AG10" s="9" t="s">
        <v>661</v>
      </c>
      <c r="AH10" s="1"/>
      <c r="AI10" s="13" t="s">
        <v>334</v>
      </c>
    </row>
    <row r="11" spans="1:35" ht="15.75">
      <c r="A11" s="5" t="s">
        <v>583</v>
      </c>
      <c r="B11" s="1" t="s">
        <v>570</v>
      </c>
      <c r="C11" s="5" t="s">
        <v>1322</v>
      </c>
      <c r="D11" s="5" t="s">
        <v>986</v>
      </c>
      <c r="E11" s="5" t="s">
        <v>1972</v>
      </c>
      <c r="F11" s="6" t="s">
        <v>1913</v>
      </c>
      <c r="G11" s="1" t="s">
        <v>1643</v>
      </c>
      <c r="H11" s="1">
        <v>12.3</v>
      </c>
      <c r="I11" s="1" t="s">
        <v>1682</v>
      </c>
      <c r="J11" s="1" t="s">
        <v>165</v>
      </c>
      <c r="K11" s="1">
        <v>38.21</v>
      </c>
      <c r="L11" s="1" t="s">
        <v>1872</v>
      </c>
      <c r="M11" s="1"/>
      <c r="N11" s="1"/>
      <c r="O11" s="1"/>
      <c r="P11" s="1"/>
      <c r="Q11" s="1"/>
      <c r="R11" s="1"/>
      <c r="S11" s="1">
        <v>0.318</v>
      </c>
      <c r="T11" s="1">
        <v>0.144</v>
      </c>
      <c r="U11" s="1">
        <f t="shared" si="0"/>
        <v>0.003452635459036411</v>
      </c>
      <c r="V11" s="1">
        <v>0.322</v>
      </c>
      <c r="W11" s="1"/>
      <c r="X11" s="1">
        <f t="shared" si="1"/>
        <v>0.322</v>
      </c>
      <c r="Y11" s="1">
        <v>0.036</v>
      </c>
      <c r="Z11" s="1"/>
      <c r="AA11" s="1">
        <f t="shared" si="2"/>
        <v>0.0003277560783637159</v>
      </c>
      <c r="AB11" s="1">
        <f t="shared" si="3"/>
        <v>0.0003277560783637159</v>
      </c>
      <c r="AC11" s="1">
        <f t="shared" si="4"/>
        <v>0.09492924528301888</v>
      </c>
      <c r="AD11" s="1" t="s">
        <v>1644</v>
      </c>
      <c r="AE11" s="8">
        <v>2007</v>
      </c>
      <c r="AF11" s="1" t="s">
        <v>1645</v>
      </c>
      <c r="AG11" s="9" t="s">
        <v>881</v>
      </c>
      <c r="AH11" s="1"/>
      <c r="AI11" s="13" t="s">
        <v>368</v>
      </c>
    </row>
    <row r="12" spans="1:35" ht="15.75">
      <c r="A12" s="1" t="s">
        <v>712</v>
      </c>
      <c r="B12" s="1" t="s">
        <v>570</v>
      </c>
      <c r="C12" s="5" t="s">
        <v>1322</v>
      </c>
      <c r="D12" s="5" t="s">
        <v>986</v>
      </c>
      <c r="E12" s="5" t="s">
        <v>1972</v>
      </c>
      <c r="F12" s="6" t="s">
        <v>1913</v>
      </c>
      <c r="G12" s="1" t="s">
        <v>1341</v>
      </c>
      <c r="H12" s="1">
        <v>32</v>
      </c>
      <c r="I12" s="1" t="s">
        <v>1682</v>
      </c>
      <c r="J12" s="1" t="s">
        <v>165</v>
      </c>
      <c r="K12" s="1">
        <v>33</v>
      </c>
      <c r="L12" s="1" t="s">
        <v>1873</v>
      </c>
      <c r="M12" s="1">
        <v>0.104</v>
      </c>
      <c r="N12" s="1">
        <v>0.034</v>
      </c>
      <c r="O12" s="1">
        <f>(4/3)*PI()*((N12/2)^2)*(M12/2)</f>
        <v>6.294913919752988E-05</v>
      </c>
      <c r="P12" s="1">
        <v>0.096</v>
      </c>
      <c r="Q12" s="1">
        <v>0.064</v>
      </c>
      <c r="R12" s="1">
        <f>(4/3)*PI()*((Q12/2)^2)*(P12/2)</f>
        <v>0.00020588741614566069</v>
      </c>
      <c r="S12" s="1">
        <v>0.317</v>
      </c>
      <c r="T12" s="1">
        <v>0.156</v>
      </c>
      <c r="U12" s="1">
        <f t="shared" si="0"/>
        <v>0.0040393090375383835</v>
      </c>
      <c r="V12" s="1">
        <v>0.415</v>
      </c>
      <c r="W12" s="1"/>
      <c r="X12" s="1">
        <f t="shared" si="1"/>
        <v>0.415</v>
      </c>
      <c r="Y12" s="1">
        <v>0.026</v>
      </c>
      <c r="Z12" s="1"/>
      <c r="AA12" s="1">
        <f t="shared" si="2"/>
        <v>0.0002203356007595201</v>
      </c>
      <c r="AB12" s="1">
        <f t="shared" si="3"/>
        <v>0.0002203356007595201</v>
      </c>
      <c r="AC12" s="1">
        <f t="shared" si="4"/>
        <v>0.054547844374342784</v>
      </c>
      <c r="AD12" s="1" t="s">
        <v>1159</v>
      </c>
      <c r="AE12" s="8">
        <v>1961</v>
      </c>
      <c r="AF12" s="1" t="s">
        <v>1704</v>
      </c>
      <c r="AG12" s="1" t="s">
        <v>525</v>
      </c>
      <c r="AH12" s="1"/>
      <c r="AI12" s="13" t="s">
        <v>1483</v>
      </c>
    </row>
    <row r="13" spans="1:35" ht="15.75">
      <c r="A13" s="1" t="s">
        <v>486</v>
      </c>
      <c r="B13" s="1" t="s">
        <v>570</v>
      </c>
      <c r="C13" s="5" t="s">
        <v>1322</v>
      </c>
      <c r="D13" s="5" t="s">
        <v>986</v>
      </c>
      <c r="E13" s="5" t="s">
        <v>1972</v>
      </c>
      <c r="F13" s="6" t="s">
        <v>1913</v>
      </c>
      <c r="G13" s="1" t="s">
        <v>166</v>
      </c>
      <c r="H13" s="1">
        <v>45.5</v>
      </c>
      <c r="I13" s="1" t="s">
        <v>1759</v>
      </c>
      <c r="J13" s="1" t="s">
        <v>165</v>
      </c>
      <c r="K13" s="1">
        <v>36</v>
      </c>
      <c r="L13" s="1" t="s">
        <v>1874</v>
      </c>
      <c r="M13" s="1"/>
      <c r="N13" s="1"/>
      <c r="O13" s="1"/>
      <c r="P13" s="1">
        <v>0.0985</v>
      </c>
      <c r="Q13" s="1">
        <v>0.06</v>
      </c>
      <c r="R13" s="1">
        <f>(4/3)*PI()*((Q13/2)^2)*(P13/2)</f>
        <v>0.00018566812582715677</v>
      </c>
      <c r="S13" s="1">
        <v>0.44</v>
      </c>
      <c r="T13" s="1">
        <v>0.183</v>
      </c>
      <c r="U13" s="1">
        <f t="shared" si="0"/>
        <v>0.007715311734245028</v>
      </c>
      <c r="V13" s="1">
        <v>0.29</v>
      </c>
      <c r="W13" s="1"/>
      <c r="X13" s="1">
        <f t="shared" si="1"/>
        <v>0.29</v>
      </c>
      <c r="Y13" s="1">
        <v>0.043</v>
      </c>
      <c r="Z13" s="1"/>
      <c r="AA13" s="1">
        <f t="shared" si="2"/>
        <v>0.00042113834919534565</v>
      </c>
      <c r="AB13" s="1">
        <f t="shared" si="3"/>
        <v>0.00042113834919534565</v>
      </c>
      <c r="AC13" s="1">
        <f t="shared" si="4"/>
        <v>0.054584748316272094</v>
      </c>
      <c r="AD13" s="1" t="s">
        <v>125</v>
      </c>
      <c r="AE13" s="8">
        <v>2004</v>
      </c>
      <c r="AF13" s="1" t="s">
        <v>1704</v>
      </c>
      <c r="AG13" s="9" t="s">
        <v>487</v>
      </c>
      <c r="AH13" s="1"/>
      <c r="AI13" s="13" t="s">
        <v>251</v>
      </c>
    </row>
    <row r="14" spans="1:35" ht="15.75">
      <c r="A14" s="1" t="s">
        <v>1432</v>
      </c>
      <c r="B14" s="1" t="s">
        <v>1340</v>
      </c>
      <c r="C14" s="5" t="s">
        <v>1777</v>
      </c>
      <c r="D14" s="5" t="s">
        <v>167</v>
      </c>
      <c r="E14" s="5" t="s">
        <v>1973</v>
      </c>
      <c r="F14" s="6" t="s">
        <v>1974</v>
      </c>
      <c r="G14" s="1" t="s">
        <v>1499</v>
      </c>
      <c r="H14" s="1">
        <v>6.3</v>
      </c>
      <c r="I14" s="1" t="s">
        <v>164</v>
      </c>
      <c r="J14" s="1" t="s">
        <v>415</v>
      </c>
      <c r="K14" s="1">
        <v>45</v>
      </c>
      <c r="L14" s="1" t="s">
        <v>1875</v>
      </c>
      <c r="M14" s="1">
        <v>0.142</v>
      </c>
      <c r="N14" s="1">
        <v>0.057</v>
      </c>
      <c r="O14" s="1">
        <f>(4/3)*PI()*((N14/2)^2)*(M14/2)</f>
        <v>0.00024156648391247994</v>
      </c>
      <c r="P14" s="1">
        <v>0.125</v>
      </c>
      <c r="Q14" s="1">
        <v>0.072</v>
      </c>
      <c r="R14" s="1">
        <f>(4/3)*PI()*((Q14/2)^2)*(P14/2)</f>
        <v>0.0003392920065876976</v>
      </c>
      <c r="S14" s="1"/>
      <c r="T14" s="1"/>
      <c r="U14" s="1"/>
      <c r="V14" s="1">
        <v>0.16</v>
      </c>
      <c r="W14" s="1">
        <v>0.21</v>
      </c>
      <c r="X14" s="1">
        <f t="shared" si="1"/>
        <v>0.37</v>
      </c>
      <c r="Y14" s="1"/>
      <c r="Z14" s="1"/>
      <c r="AA14" s="1"/>
      <c r="AB14" s="1"/>
      <c r="AC14" s="1"/>
      <c r="AD14" s="1" t="s">
        <v>1435</v>
      </c>
      <c r="AE14" s="8">
        <v>1940</v>
      </c>
      <c r="AF14" s="1" t="s">
        <v>1708</v>
      </c>
      <c r="AG14" s="10" t="s">
        <v>1436</v>
      </c>
      <c r="AH14" s="1"/>
      <c r="AI14" s="13" t="s">
        <v>358</v>
      </c>
    </row>
    <row r="15" spans="1:35" ht="15.75">
      <c r="A15" s="1" t="s">
        <v>1575</v>
      </c>
      <c r="B15" s="1" t="s">
        <v>1340</v>
      </c>
      <c r="C15" s="5" t="s">
        <v>1777</v>
      </c>
      <c r="D15" s="5" t="s">
        <v>167</v>
      </c>
      <c r="E15" s="5" t="s">
        <v>1973</v>
      </c>
      <c r="F15" s="6" t="s">
        <v>1974</v>
      </c>
      <c r="G15" s="1" t="s">
        <v>168</v>
      </c>
      <c r="H15" s="1">
        <v>17</v>
      </c>
      <c r="I15" s="1" t="s">
        <v>164</v>
      </c>
      <c r="J15" s="1" t="s">
        <v>415</v>
      </c>
      <c r="K15" s="1">
        <v>45</v>
      </c>
      <c r="L15" s="1" t="s">
        <v>1500</v>
      </c>
      <c r="M15" s="1"/>
      <c r="N15" s="1"/>
      <c r="O15" s="1"/>
      <c r="P15" s="1">
        <v>0.12</v>
      </c>
      <c r="Q15" s="1">
        <v>0.072</v>
      </c>
      <c r="R15" s="1">
        <f>(4/3)*PI()*((Q15/2)^2)*(P15/2)</f>
        <v>0.00032572032632418967</v>
      </c>
      <c r="S15" s="1">
        <v>0.143</v>
      </c>
      <c r="T15" s="1">
        <v>0.041</v>
      </c>
      <c r="U15" s="1">
        <f aca="true" t="shared" si="5" ref="U15:U20">(4/3)*PI()*((T15/2)^2)*(S15/2)</f>
        <v>0.00012586424447464585</v>
      </c>
      <c r="V15" s="1">
        <v>0.217</v>
      </c>
      <c r="W15" s="1">
        <v>0.191</v>
      </c>
      <c r="X15" s="1">
        <f t="shared" si="1"/>
        <v>0.40800000000000003</v>
      </c>
      <c r="Y15" s="1">
        <v>0.022</v>
      </c>
      <c r="Z15" s="1">
        <f>(PI()*(1/3)*((Y15/2)^2)*W15)*2</f>
        <v>4.840356521140913E-05</v>
      </c>
      <c r="AA15" s="1">
        <f aca="true" t="shared" si="6" ref="AA15:AA20">Z15+AB15</f>
        <v>0.00013089236351671631</v>
      </c>
      <c r="AB15" s="1">
        <f aca="true" t="shared" si="7" ref="AB15:AB20">PI()*((Y15/2)^2)*V15</f>
        <v>8.24887983053072E-05</v>
      </c>
      <c r="AC15" s="1">
        <f aca="true" t="shared" si="8" ref="AC15:AC20">AA15/U15</f>
        <v>1.0399487484555896</v>
      </c>
      <c r="AD15" s="1" t="s">
        <v>1656</v>
      </c>
      <c r="AE15" s="8">
        <v>1968</v>
      </c>
      <c r="AF15" s="1" t="s">
        <v>1704</v>
      </c>
      <c r="AG15" s="9" t="s">
        <v>1657</v>
      </c>
      <c r="AH15" s="1"/>
      <c r="AI15" s="13" t="s">
        <v>1751</v>
      </c>
    </row>
    <row r="16" spans="1:35" ht="15.75">
      <c r="A16" s="1" t="s">
        <v>1658</v>
      </c>
      <c r="B16" s="1" t="s">
        <v>1340</v>
      </c>
      <c r="C16" s="5" t="s">
        <v>1777</v>
      </c>
      <c r="D16" s="5" t="s">
        <v>167</v>
      </c>
      <c r="E16" s="5" t="s">
        <v>1973</v>
      </c>
      <c r="F16" s="6" t="s">
        <v>1974</v>
      </c>
      <c r="G16" s="1" t="s">
        <v>1499</v>
      </c>
      <c r="H16" s="1">
        <v>6.3</v>
      </c>
      <c r="I16" s="1" t="s">
        <v>164</v>
      </c>
      <c r="J16" s="1" t="s">
        <v>415</v>
      </c>
      <c r="K16" s="1">
        <v>45</v>
      </c>
      <c r="L16" s="1" t="s">
        <v>1500</v>
      </c>
      <c r="M16" s="1"/>
      <c r="N16" s="1"/>
      <c r="O16" s="1"/>
      <c r="P16" s="1"/>
      <c r="Q16" s="1"/>
      <c r="R16" s="1"/>
      <c r="S16" s="1">
        <v>0.162</v>
      </c>
      <c r="T16" s="1">
        <v>0.041</v>
      </c>
      <c r="U16" s="1">
        <f t="shared" si="5"/>
        <v>0.00014258746576847995</v>
      </c>
      <c r="V16" s="1">
        <v>0.218</v>
      </c>
      <c r="W16" s="1">
        <v>0.202</v>
      </c>
      <c r="X16" s="1">
        <f t="shared" si="1"/>
        <v>0.42000000000000004</v>
      </c>
      <c r="Y16" s="1">
        <v>0.033</v>
      </c>
      <c r="Z16" s="1">
        <f>(PI()*(1/3)*((Y16/2)^2)*W16)*2</f>
        <v>0.00011518021145856259</v>
      </c>
      <c r="AA16" s="1">
        <f t="shared" si="6"/>
        <v>0.00030163530624544363</v>
      </c>
      <c r="AB16" s="1">
        <f t="shared" si="7"/>
        <v>0.00018645509478688104</v>
      </c>
      <c r="AC16" s="1">
        <f t="shared" si="8"/>
        <v>2.115440544649349</v>
      </c>
      <c r="AD16" s="1" t="s">
        <v>1656</v>
      </c>
      <c r="AE16" s="8">
        <v>1976</v>
      </c>
      <c r="AF16" s="1" t="s">
        <v>1704</v>
      </c>
      <c r="AG16" s="9" t="s">
        <v>1334</v>
      </c>
      <c r="AH16" s="1"/>
      <c r="AI16" s="13" t="s">
        <v>358</v>
      </c>
    </row>
    <row r="17" spans="1:35" ht="15.75">
      <c r="A17" s="1" t="s">
        <v>1453</v>
      </c>
      <c r="B17" s="1" t="s">
        <v>1366</v>
      </c>
      <c r="C17" s="5" t="s">
        <v>1367</v>
      </c>
      <c r="D17" s="5" t="s">
        <v>990</v>
      </c>
      <c r="E17" s="5" t="s">
        <v>1912</v>
      </c>
      <c r="F17" s="6" t="s">
        <v>1913</v>
      </c>
      <c r="G17" s="1" t="s">
        <v>1460</v>
      </c>
      <c r="H17" s="1">
        <v>8.9</v>
      </c>
      <c r="I17" s="1" t="s">
        <v>1329</v>
      </c>
      <c r="J17" s="1" t="s">
        <v>415</v>
      </c>
      <c r="K17" s="1">
        <v>44.38</v>
      </c>
      <c r="L17" s="1" t="s">
        <v>1876</v>
      </c>
      <c r="M17" s="1"/>
      <c r="N17" s="1"/>
      <c r="O17" s="1"/>
      <c r="P17" s="1"/>
      <c r="Q17" s="1"/>
      <c r="R17" s="1"/>
      <c r="S17" s="1">
        <v>0.1255</v>
      </c>
      <c r="T17" s="1">
        <v>0.0627</v>
      </c>
      <c r="U17" s="1">
        <f t="shared" si="5"/>
        <v>0.00025833153813049046</v>
      </c>
      <c r="V17" s="1">
        <v>0.0608</v>
      </c>
      <c r="W17" s="1"/>
      <c r="X17" s="1">
        <f t="shared" si="1"/>
        <v>0.0608</v>
      </c>
      <c r="Y17" s="1">
        <v>0.0255</v>
      </c>
      <c r="Z17" s="1"/>
      <c r="AA17" s="1">
        <f t="shared" si="6"/>
        <v>3.1050873469550794E-05</v>
      </c>
      <c r="AB17" s="1">
        <f t="shared" si="7"/>
        <v>3.1050873469550794E-05</v>
      </c>
      <c r="AC17" s="1">
        <f t="shared" si="8"/>
        <v>0.12019776483452876</v>
      </c>
      <c r="AD17" s="1" t="s">
        <v>28</v>
      </c>
      <c r="AE17" s="8">
        <v>1955</v>
      </c>
      <c r="AF17" s="1" t="s">
        <v>1704</v>
      </c>
      <c r="AG17" s="9" t="s">
        <v>1459</v>
      </c>
      <c r="AH17" s="1"/>
      <c r="AI17" s="13" t="s">
        <v>315</v>
      </c>
    </row>
    <row r="18" spans="1:35" ht="15.75">
      <c r="A18" s="1" t="s">
        <v>533</v>
      </c>
      <c r="B18" s="1" t="s">
        <v>1361</v>
      </c>
      <c r="C18" s="5" t="s">
        <v>1189</v>
      </c>
      <c r="D18" s="5" t="s">
        <v>1175</v>
      </c>
      <c r="E18" s="5" t="s">
        <v>1912</v>
      </c>
      <c r="F18" s="6" t="s">
        <v>1913</v>
      </c>
      <c r="G18" s="20" t="s">
        <v>1272</v>
      </c>
      <c r="H18" s="1"/>
      <c r="I18" s="1" t="s">
        <v>1329</v>
      </c>
      <c r="J18" s="1" t="s">
        <v>415</v>
      </c>
      <c r="K18" s="1">
        <v>17.72</v>
      </c>
      <c r="L18" s="1" t="s">
        <v>1877</v>
      </c>
      <c r="M18" s="1">
        <v>0.1635</v>
      </c>
      <c r="N18" s="1">
        <v>0.087</v>
      </c>
      <c r="O18" s="1">
        <f>(4/3)*PI()*((N18/2)^2)*(M18/2)</f>
        <v>0.0006479699781643261</v>
      </c>
      <c r="P18" s="1">
        <v>0.152</v>
      </c>
      <c r="Q18" s="1">
        <v>0.1075</v>
      </c>
      <c r="R18" s="1">
        <f>(4/3)*PI()*((Q18/2)^2)*(P18/2)</f>
        <v>0.0009197274292771917</v>
      </c>
      <c r="S18" s="1">
        <v>0.364</v>
      </c>
      <c r="T18" s="1">
        <v>0.183</v>
      </c>
      <c r="U18" s="1">
        <f t="shared" si="5"/>
        <v>0.00638266698014816</v>
      </c>
      <c r="V18" s="1">
        <v>0.895</v>
      </c>
      <c r="W18" s="1"/>
      <c r="X18" s="1">
        <f t="shared" si="1"/>
        <v>0.895</v>
      </c>
      <c r="Y18" s="1">
        <v>0.152</v>
      </c>
      <c r="Z18" s="1"/>
      <c r="AA18" s="1">
        <f t="shared" si="6"/>
        <v>0.016240526054585504</v>
      </c>
      <c r="AB18" s="1">
        <f t="shared" si="7"/>
        <v>0.016240526054585504</v>
      </c>
      <c r="AC18" s="1">
        <f t="shared" si="8"/>
        <v>2.544473353395686</v>
      </c>
      <c r="AD18" s="1" t="s">
        <v>1048</v>
      </c>
      <c r="AE18" s="8">
        <v>1976</v>
      </c>
      <c r="AF18" s="1" t="s">
        <v>1704</v>
      </c>
      <c r="AG18" s="9" t="s">
        <v>534</v>
      </c>
      <c r="AH18" s="1"/>
      <c r="AI18" s="13" t="s">
        <v>1720</v>
      </c>
    </row>
    <row r="19" spans="1:35" ht="15.75">
      <c r="A19" s="1" t="s">
        <v>1040</v>
      </c>
      <c r="B19" s="1" t="s">
        <v>1361</v>
      </c>
      <c r="C19" s="5" t="s">
        <v>1189</v>
      </c>
      <c r="D19" s="5" t="s">
        <v>1175</v>
      </c>
      <c r="E19" s="5" t="s">
        <v>1912</v>
      </c>
      <c r="F19" s="6" t="s">
        <v>1913</v>
      </c>
      <c r="G19" s="20" t="s">
        <v>1272</v>
      </c>
      <c r="H19" s="1"/>
      <c r="I19" s="1" t="s">
        <v>1759</v>
      </c>
      <c r="J19" s="1" t="s">
        <v>415</v>
      </c>
      <c r="K19" s="1">
        <v>17</v>
      </c>
      <c r="L19" s="1" t="s">
        <v>1797</v>
      </c>
      <c r="M19" s="1">
        <v>0.096</v>
      </c>
      <c r="N19" s="1">
        <v>0.078</v>
      </c>
      <c r="O19" s="1">
        <f>(4/3)*PI()*((N19/2)^2)*(M19/2)</f>
        <v>0.0003058151952710448</v>
      </c>
      <c r="P19" s="1">
        <v>0.1075</v>
      </c>
      <c r="Q19" s="1">
        <v>0.075</v>
      </c>
      <c r="R19" s="1">
        <f>(4/3)*PI()*((Q19/2)^2)*(P19/2)</f>
        <v>0.00031661363461959633</v>
      </c>
      <c r="S19" s="1">
        <v>0.495</v>
      </c>
      <c r="T19" s="1">
        <v>0.184</v>
      </c>
      <c r="U19" s="1">
        <f t="shared" si="5"/>
        <v>0.008774845272594721</v>
      </c>
      <c r="V19" s="1">
        <v>0.4</v>
      </c>
      <c r="W19" s="1"/>
      <c r="X19" s="1">
        <f t="shared" si="1"/>
        <v>0.4</v>
      </c>
      <c r="Y19" s="1">
        <v>0.052</v>
      </c>
      <c r="Z19" s="1"/>
      <c r="AA19" s="1">
        <f t="shared" si="6"/>
        <v>0.00084948665353068</v>
      </c>
      <c r="AB19" s="1">
        <f t="shared" si="7"/>
        <v>0.00084948665353068</v>
      </c>
      <c r="AC19" s="1">
        <f t="shared" si="8"/>
        <v>0.09680930285845221</v>
      </c>
      <c r="AD19" s="1" t="s">
        <v>1048</v>
      </c>
      <c r="AE19" s="8">
        <v>1980</v>
      </c>
      <c r="AF19" s="1" t="s">
        <v>1338</v>
      </c>
      <c r="AG19" s="11" t="s">
        <v>1049</v>
      </c>
      <c r="AH19" s="1"/>
      <c r="AI19" s="13" t="s">
        <v>1720</v>
      </c>
    </row>
    <row r="20" spans="1:35" ht="15.75">
      <c r="A20" s="1" t="s">
        <v>1209</v>
      </c>
      <c r="B20" s="1" t="s">
        <v>1361</v>
      </c>
      <c r="C20" s="5" t="s">
        <v>1189</v>
      </c>
      <c r="D20" s="5" t="s">
        <v>1175</v>
      </c>
      <c r="E20" s="5" t="s">
        <v>1912</v>
      </c>
      <c r="F20" s="6" t="s">
        <v>1913</v>
      </c>
      <c r="G20" s="1" t="s">
        <v>1210</v>
      </c>
      <c r="H20" s="1">
        <v>8</v>
      </c>
      <c r="I20" s="1" t="s">
        <v>1759</v>
      </c>
      <c r="J20" s="1" t="s">
        <v>415</v>
      </c>
      <c r="K20" s="1">
        <v>41</v>
      </c>
      <c r="L20" s="1" t="s">
        <v>1878</v>
      </c>
      <c r="M20" s="1">
        <v>0.065</v>
      </c>
      <c r="N20" s="1">
        <v>0.04</v>
      </c>
      <c r="O20" s="1">
        <f>(4/3)*PI()*((N20/2)^2)*(M20/2)</f>
        <v>5.445427266222308E-05</v>
      </c>
      <c r="P20" s="1">
        <v>0.1</v>
      </c>
      <c r="Q20" s="1">
        <v>0.068</v>
      </c>
      <c r="R20" s="1">
        <f>(4/3)*PI()*((Q20/2)^2)*(P20/2)</f>
        <v>0.0002421120738366534</v>
      </c>
      <c r="S20" s="1">
        <v>0.334</v>
      </c>
      <c r="T20" s="1">
        <v>0.165</v>
      </c>
      <c r="U20" s="1">
        <f t="shared" si="5"/>
        <v>0.004761162206331672</v>
      </c>
      <c r="V20" s="1">
        <v>0.225</v>
      </c>
      <c r="W20" s="1"/>
      <c r="X20" s="1">
        <f t="shared" si="1"/>
        <v>0.225</v>
      </c>
      <c r="Y20" s="1">
        <v>0.025</v>
      </c>
      <c r="Z20" s="1"/>
      <c r="AA20" s="1">
        <f t="shared" si="6"/>
        <v>0.00011044661672776618</v>
      </c>
      <c r="AB20" s="1">
        <f t="shared" si="7"/>
        <v>0.00011044661672776618</v>
      </c>
      <c r="AC20" s="1">
        <f t="shared" si="8"/>
        <v>0.023197406839214136</v>
      </c>
      <c r="AD20" s="1" t="s">
        <v>29</v>
      </c>
      <c r="AE20" s="8">
        <v>1986</v>
      </c>
      <c r="AF20" s="1" t="s">
        <v>1704</v>
      </c>
      <c r="AG20" s="9" t="s">
        <v>1291</v>
      </c>
      <c r="AH20" s="1" t="s">
        <v>66</v>
      </c>
      <c r="AI20" s="13" t="s">
        <v>358</v>
      </c>
    </row>
    <row r="21" spans="1:35" ht="15.75">
      <c r="A21" s="1" t="s">
        <v>1360</v>
      </c>
      <c r="B21" s="1" t="s">
        <v>1361</v>
      </c>
      <c r="C21" s="5" t="s">
        <v>1189</v>
      </c>
      <c r="D21" s="5" t="s">
        <v>1175</v>
      </c>
      <c r="E21" s="5" t="s">
        <v>1912</v>
      </c>
      <c r="F21" s="6" t="s">
        <v>1913</v>
      </c>
      <c r="G21" s="1" t="s">
        <v>169</v>
      </c>
      <c r="H21" s="1">
        <v>4.5</v>
      </c>
      <c r="I21" s="1" t="s">
        <v>1329</v>
      </c>
      <c r="J21" s="1" t="s">
        <v>415</v>
      </c>
      <c r="K21" s="1">
        <v>41</v>
      </c>
      <c r="L21" s="1" t="s">
        <v>1879</v>
      </c>
      <c r="M21" s="1">
        <v>0.048</v>
      </c>
      <c r="N21" s="1">
        <v>0.025</v>
      </c>
      <c r="O21" s="1">
        <f>(4/3)*PI()*((N21/2)^2)*(M21/2)</f>
        <v>1.5707963267948967E-05</v>
      </c>
      <c r="P21" s="1">
        <v>0.084</v>
      </c>
      <c r="Q21" s="1">
        <v>0.061</v>
      </c>
      <c r="R21" s="1">
        <f>(4/3)*PI()*((Q21/2)^2)*(P21/2)</f>
        <v>0.00016365812769610668</v>
      </c>
      <c r="S21" s="1"/>
      <c r="T21" s="1"/>
      <c r="U21" s="1"/>
      <c r="V21" s="1"/>
      <c r="W21" s="1"/>
      <c r="X21" s="1"/>
      <c r="Y21" s="1"/>
      <c r="Z21" s="1"/>
      <c r="AA21" s="1"/>
      <c r="AB21" s="1"/>
      <c r="AC21" s="1"/>
      <c r="AD21" s="1" t="s">
        <v>30</v>
      </c>
      <c r="AE21" s="8">
        <v>1965</v>
      </c>
      <c r="AF21" s="1" t="s">
        <v>1704</v>
      </c>
      <c r="AG21" s="9" t="s">
        <v>1267</v>
      </c>
      <c r="AH21" s="1"/>
      <c r="AI21" s="13" t="s">
        <v>1649</v>
      </c>
    </row>
    <row r="22" spans="1:35" ht="15.75">
      <c r="A22" s="1" t="s">
        <v>1362</v>
      </c>
      <c r="B22" s="1" t="s">
        <v>1361</v>
      </c>
      <c r="C22" s="5" t="s">
        <v>1189</v>
      </c>
      <c r="D22" s="5" t="s">
        <v>1175</v>
      </c>
      <c r="E22" s="5" t="s">
        <v>1912</v>
      </c>
      <c r="F22" s="6" t="s">
        <v>1913</v>
      </c>
      <c r="G22" s="1" t="s">
        <v>169</v>
      </c>
      <c r="H22" s="1">
        <v>4.5</v>
      </c>
      <c r="I22" s="1" t="s">
        <v>1329</v>
      </c>
      <c r="J22" s="1" t="s">
        <v>415</v>
      </c>
      <c r="K22" s="1">
        <v>41</v>
      </c>
      <c r="L22" s="1" t="s">
        <v>1879</v>
      </c>
      <c r="M22" s="1">
        <v>0.047</v>
      </c>
      <c r="N22" s="1">
        <v>0.0265</v>
      </c>
      <c r="O22" s="1">
        <f>(4/3)*PI()*((N22/2)^2)*(M22/2)</f>
        <v>1.728177028770355E-05</v>
      </c>
      <c r="P22" s="1">
        <v>0.086</v>
      </c>
      <c r="Q22" s="1">
        <v>0.055</v>
      </c>
      <c r="R22" s="1">
        <f>(4/3)*PI()*((Q22/2)^2)*(P22/2)</f>
        <v>0.00013621422147189742</v>
      </c>
      <c r="S22" s="1"/>
      <c r="T22" s="1"/>
      <c r="U22" s="1"/>
      <c r="V22" s="1"/>
      <c r="W22" s="1"/>
      <c r="X22" s="1"/>
      <c r="Y22" s="1"/>
      <c r="Z22" s="1"/>
      <c r="AA22" s="1"/>
      <c r="AB22" s="1"/>
      <c r="AC22" s="1"/>
      <c r="AD22" s="1" t="s">
        <v>31</v>
      </c>
      <c r="AE22" s="8">
        <v>1965</v>
      </c>
      <c r="AF22" s="1" t="s">
        <v>1704</v>
      </c>
      <c r="AG22" s="9" t="s">
        <v>1267</v>
      </c>
      <c r="AH22" s="1"/>
      <c r="AI22" s="13" t="s">
        <v>1649</v>
      </c>
    </row>
    <row r="23" spans="1:35" ht="15.75">
      <c r="A23" s="1" t="s">
        <v>170</v>
      </c>
      <c r="B23" s="1" t="s">
        <v>1212</v>
      </c>
      <c r="C23" s="5" t="s">
        <v>1189</v>
      </c>
      <c r="D23" s="5" t="s">
        <v>1175</v>
      </c>
      <c r="E23" s="5" t="s">
        <v>1912</v>
      </c>
      <c r="F23" s="6" t="s">
        <v>1913</v>
      </c>
      <c r="G23" s="1" t="s">
        <v>244</v>
      </c>
      <c r="H23" s="1">
        <v>4</v>
      </c>
      <c r="I23" s="1" t="s">
        <v>1759</v>
      </c>
      <c r="J23" s="1" t="s">
        <v>415</v>
      </c>
      <c r="K23" s="1">
        <v>30.61</v>
      </c>
      <c r="L23" s="1" t="s">
        <v>1880</v>
      </c>
      <c r="M23" s="1"/>
      <c r="N23" s="1"/>
      <c r="O23" s="1"/>
      <c r="P23" s="1"/>
      <c r="Q23" s="1"/>
      <c r="R23" s="1"/>
      <c r="S23" s="1">
        <v>0.425</v>
      </c>
      <c r="T23" s="1">
        <v>0.155</v>
      </c>
      <c r="U23" s="1">
        <f>(4/3)*PI()*((T23/2)^2)*(S23/2)</f>
        <v>0.00534627074809338</v>
      </c>
      <c r="V23" s="1">
        <v>0.28</v>
      </c>
      <c r="W23" s="1"/>
      <c r="X23" s="1">
        <f>V23+W23</f>
        <v>0.28</v>
      </c>
      <c r="Y23" s="1">
        <v>0.045</v>
      </c>
      <c r="Z23" s="1"/>
      <c r="AA23" s="1">
        <f>Z23+AB23</f>
        <v>0.0004453207586463532</v>
      </c>
      <c r="AB23" s="1">
        <f>PI()*((Y23/2)^2)*V23</f>
        <v>0.0004453207586463532</v>
      </c>
      <c r="AC23" s="1">
        <f>AA23/U23</f>
        <v>0.0832955867050254</v>
      </c>
      <c r="AD23" s="1" t="s">
        <v>1217</v>
      </c>
      <c r="AE23" s="8">
        <v>1937</v>
      </c>
      <c r="AF23" s="1" t="s">
        <v>1704</v>
      </c>
      <c r="AG23" s="9" t="s">
        <v>1218</v>
      </c>
      <c r="AH23" s="1"/>
      <c r="AI23" s="13" t="s">
        <v>353</v>
      </c>
    </row>
    <row r="24" spans="1:35" ht="15.75">
      <c r="A24" s="1" t="s">
        <v>708</v>
      </c>
      <c r="B24" s="1" t="s">
        <v>792</v>
      </c>
      <c r="C24" s="5" t="s">
        <v>1189</v>
      </c>
      <c r="D24" s="5" t="s">
        <v>1175</v>
      </c>
      <c r="E24" s="5" t="s">
        <v>1912</v>
      </c>
      <c r="F24" s="6" t="s">
        <v>1913</v>
      </c>
      <c r="G24" s="1" t="s">
        <v>793</v>
      </c>
      <c r="H24" s="1">
        <v>5</v>
      </c>
      <c r="I24" s="1" t="s">
        <v>164</v>
      </c>
      <c r="J24" s="1" t="s">
        <v>165</v>
      </c>
      <c r="K24" s="1">
        <v>41.6</v>
      </c>
      <c r="L24" s="1" t="s">
        <v>1881</v>
      </c>
      <c r="M24" s="1"/>
      <c r="N24" s="1"/>
      <c r="O24" s="1"/>
      <c r="P24" s="1">
        <v>0.065</v>
      </c>
      <c r="Q24" s="1">
        <v>0.038</v>
      </c>
      <c r="R24" s="1">
        <f>(4/3)*PI()*((Q24/2)^2)*(P24/2)</f>
        <v>4.9144981077656325E-05</v>
      </c>
      <c r="S24" s="1">
        <v>0.233</v>
      </c>
      <c r="T24" s="1">
        <v>0.0469</v>
      </c>
      <c r="U24" s="1">
        <f>(4/3)*PI()*((T24/2)^2)*(S24/2)</f>
        <v>0.00026834915295094935</v>
      </c>
      <c r="V24" s="1">
        <v>0.0407</v>
      </c>
      <c r="W24" s="1"/>
      <c r="X24" s="1">
        <f>V24+W24</f>
        <v>0.0407</v>
      </c>
      <c r="Y24" s="1">
        <v>0.0198</v>
      </c>
      <c r="Z24" s="1"/>
      <c r="AA24" s="1">
        <f>Z24+AB24</f>
        <v>1.2531835086318261E-05</v>
      </c>
      <c r="AB24" s="1">
        <f>PI()*((Y24/2)^2)*V24</f>
        <v>1.2531835086318261E-05</v>
      </c>
      <c r="AC24" s="1">
        <f>AA24/U24</f>
        <v>0.04669973781735362</v>
      </c>
      <c r="AD24" s="1" t="s">
        <v>492</v>
      </c>
      <c r="AE24" s="8">
        <v>1941</v>
      </c>
      <c r="AF24" s="1" t="s">
        <v>1201</v>
      </c>
      <c r="AG24" s="1"/>
      <c r="AH24" s="1"/>
      <c r="AI24" s="22" t="s">
        <v>323</v>
      </c>
    </row>
    <row r="25" spans="1:35" ht="15.75">
      <c r="A25" s="1" t="s">
        <v>300</v>
      </c>
      <c r="B25" s="1" t="s">
        <v>1719</v>
      </c>
      <c r="C25" s="6" t="s">
        <v>1615</v>
      </c>
      <c r="D25" s="5" t="s">
        <v>167</v>
      </c>
      <c r="E25" s="6" t="s">
        <v>1973</v>
      </c>
      <c r="F25" s="6" t="s">
        <v>1974</v>
      </c>
      <c r="G25" s="1" t="s">
        <v>1519</v>
      </c>
      <c r="H25" s="1">
        <v>16.5</v>
      </c>
      <c r="I25" s="1" t="s">
        <v>164</v>
      </c>
      <c r="J25" s="1" t="s">
        <v>415</v>
      </c>
      <c r="K25" s="1" t="s">
        <v>1682</v>
      </c>
      <c r="L25" s="1"/>
      <c r="M25" s="1">
        <v>0.1655</v>
      </c>
      <c r="N25" s="1">
        <v>0.0365</v>
      </c>
      <c r="O25" s="1">
        <f>(4/3)*PI()*((N25/2)^2)*(M25/2)</f>
        <v>0.00011544691958488295</v>
      </c>
      <c r="P25" s="1"/>
      <c r="Q25" s="1"/>
      <c r="R25" s="1"/>
      <c r="S25" s="1">
        <v>0.163</v>
      </c>
      <c r="T25" s="1">
        <v>0.053</v>
      </c>
      <c r="U25" s="1">
        <f>(4/3)*PI()*((T25/2)^2)*(S25/2)</f>
        <v>0.00023973860058686626</v>
      </c>
      <c r="V25" s="1">
        <v>0.135</v>
      </c>
      <c r="W25" s="1">
        <v>0.165</v>
      </c>
      <c r="X25" s="1">
        <f>V25+W25</f>
        <v>0.30000000000000004</v>
      </c>
      <c r="Y25" s="1">
        <v>0.042</v>
      </c>
      <c r="Z25" s="1">
        <f>(PI()*(1/3)*((Y25/2)^2)*W25)*2</f>
        <v>0.00015239865962564088</v>
      </c>
      <c r="AA25" s="1">
        <f>Z25+AB25</f>
        <v>0.0003394333782571092</v>
      </c>
      <c r="AB25" s="1">
        <f>PI()*((Y25/2)^2)*V25</f>
        <v>0.00018703471863146836</v>
      </c>
      <c r="AC25" s="1">
        <f>AA25/U25</f>
        <v>1.4158478335411815</v>
      </c>
      <c r="AD25" s="1" t="s">
        <v>1603</v>
      </c>
      <c r="AE25" s="8">
        <v>1964</v>
      </c>
      <c r="AF25" s="1" t="s">
        <v>1426</v>
      </c>
      <c r="AG25" s="9" t="s">
        <v>1673</v>
      </c>
      <c r="AH25" s="1"/>
      <c r="AI25" s="13" t="s">
        <v>1512</v>
      </c>
    </row>
    <row r="26" spans="1:35" ht="15.75">
      <c r="A26" s="1" t="s">
        <v>1461</v>
      </c>
      <c r="B26" s="1" t="s">
        <v>1719</v>
      </c>
      <c r="C26" s="6" t="s">
        <v>1615</v>
      </c>
      <c r="D26" s="5" t="s">
        <v>167</v>
      </c>
      <c r="E26" s="6" t="s">
        <v>1973</v>
      </c>
      <c r="F26" s="6" t="s">
        <v>1974</v>
      </c>
      <c r="G26" s="1" t="s">
        <v>1646</v>
      </c>
      <c r="H26" s="1">
        <v>8</v>
      </c>
      <c r="I26" s="1" t="s">
        <v>1329</v>
      </c>
      <c r="J26" s="1" t="s">
        <v>415</v>
      </c>
      <c r="K26" s="1">
        <v>40</v>
      </c>
      <c r="L26" s="1" t="s">
        <v>1882</v>
      </c>
      <c r="M26" s="1"/>
      <c r="N26" s="1"/>
      <c r="O26" s="1"/>
      <c r="P26" s="1">
        <v>0.095</v>
      </c>
      <c r="Q26" s="1">
        <v>0.066</v>
      </c>
      <c r="R26" s="1">
        <f>(4/3)*PI()*((Q26/2)^2)*(P26/2)</f>
        <v>0.00021667564531808802</v>
      </c>
      <c r="S26" s="1">
        <v>0.129</v>
      </c>
      <c r="T26" s="1">
        <v>0.059</v>
      </c>
      <c r="U26" s="1">
        <f>(4/3)*PI()*((T26/2)^2)*(S26/2)</f>
        <v>0.00023512150658364046</v>
      </c>
      <c r="V26" s="1">
        <v>0.159</v>
      </c>
      <c r="W26" s="1">
        <v>0.15</v>
      </c>
      <c r="X26" s="1">
        <f>V26+W26</f>
        <v>0.309</v>
      </c>
      <c r="Y26" s="1">
        <v>0.039</v>
      </c>
      <c r="Z26" s="1">
        <f>(PI()*(1/3)*((Y26/2)^2)*W26)*2</f>
        <v>0.00011945906065275187</v>
      </c>
      <c r="AA26" s="1">
        <f>Z26+AB26</f>
        <v>0.00030939896709062737</v>
      </c>
      <c r="AB26" s="1">
        <f>PI()*((Y26/2)^2)*V26</f>
        <v>0.0001899399064378755</v>
      </c>
      <c r="AC26" s="1">
        <f>AA26/U26</f>
        <v>1.3159109584922806</v>
      </c>
      <c r="AD26" s="1" t="s">
        <v>126</v>
      </c>
      <c r="AE26" s="8">
        <v>1941</v>
      </c>
      <c r="AF26" s="1" t="s">
        <v>1708</v>
      </c>
      <c r="AG26" s="7" t="s">
        <v>1659</v>
      </c>
      <c r="AH26" s="1"/>
      <c r="AI26" s="13" t="s">
        <v>340</v>
      </c>
    </row>
    <row r="27" spans="1:35" ht="15.75">
      <c r="A27" s="1" t="s">
        <v>1270</v>
      </c>
      <c r="B27" s="1" t="s">
        <v>1197</v>
      </c>
      <c r="C27" s="5" t="s">
        <v>1451</v>
      </c>
      <c r="D27" s="6" t="s">
        <v>163</v>
      </c>
      <c r="E27" s="6" t="s">
        <v>1914</v>
      </c>
      <c r="F27" s="6" t="s">
        <v>1913</v>
      </c>
      <c r="G27" s="1" t="s">
        <v>301</v>
      </c>
      <c r="H27" s="1">
        <v>8.5</v>
      </c>
      <c r="I27" s="1" t="s">
        <v>164</v>
      </c>
      <c r="J27" s="1" t="s">
        <v>415</v>
      </c>
      <c r="K27" s="1">
        <v>52.3</v>
      </c>
      <c r="L27" s="1" t="s">
        <v>1883</v>
      </c>
      <c r="M27" s="1"/>
      <c r="N27" s="1"/>
      <c r="O27" s="1"/>
      <c r="P27" s="1">
        <v>0.0367</v>
      </c>
      <c r="Q27" s="1">
        <v>0.0222</v>
      </c>
      <c r="R27" s="1">
        <f>(4/3)*PI()*((Q27/2)^2)*(P27/2)</f>
        <v>9.470450434767268E-06</v>
      </c>
      <c r="S27" s="1">
        <v>0.2385</v>
      </c>
      <c r="T27" s="1">
        <v>0.081</v>
      </c>
      <c r="U27" s="1">
        <f>(4/3)*PI()*((T27/2)^2)*(S27/2)</f>
        <v>0.0008193265786580545</v>
      </c>
      <c r="V27" s="1">
        <v>0.3855</v>
      </c>
      <c r="W27" s="1"/>
      <c r="X27" s="1">
        <f>V27+W27</f>
        <v>0.3855</v>
      </c>
      <c r="Y27" s="1">
        <v>0.0295</v>
      </c>
      <c r="Z27" s="1"/>
      <c r="AA27" s="1">
        <f>Z27+AB27</f>
        <v>0.0002634864557790506</v>
      </c>
      <c r="AB27" s="1">
        <f>PI()*((Y27/2)^2)*V27</f>
        <v>0.0002634864557790506</v>
      </c>
      <c r="AC27" s="1">
        <f>AA27/U27</f>
        <v>0.3215890496444111</v>
      </c>
      <c r="AD27" s="1" t="s">
        <v>1674</v>
      </c>
      <c r="AE27" s="8">
        <v>1970</v>
      </c>
      <c r="AF27" s="13" t="s">
        <v>1426</v>
      </c>
      <c r="AG27" s="14" t="s">
        <v>1198</v>
      </c>
      <c r="AH27" s="1"/>
      <c r="AI27" s="13" t="s">
        <v>1096</v>
      </c>
    </row>
    <row r="28" spans="1:35" ht="15.75">
      <c r="A28" s="1" t="s">
        <v>1097</v>
      </c>
      <c r="B28" s="1" t="s">
        <v>1193</v>
      </c>
      <c r="C28" s="5" t="s">
        <v>1451</v>
      </c>
      <c r="D28" s="6" t="s">
        <v>163</v>
      </c>
      <c r="E28" s="6" t="s">
        <v>1914</v>
      </c>
      <c r="F28" s="6" t="s">
        <v>1913</v>
      </c>
      <c r="G28" s="1" t="s">
        <v>302</v>
      </c>
      <c r="H28" s="1">
        <v>5</v>
      </c>
      <c r="I28" s="1" t="s">
        <v>164</v>
      </c>
      <c r="J28" s="1" t="s">
        <v>415</v>
      </c>
      <c r="K28" s="1">
        <v>34.36</v>
      </c>
      <c r="L28" s="1" t="s">
        <v>1884</v>
      </c>
      <c r="M28" s="1"/>
      <c r="N28" s="1"/>
      <c r="O28" s="1"/>
      <c r="P28" s="1">
        <v>0.018</v>
      </c>
      <c r="Q28" s="1">
        <v>0.01</v>
      </c>
      <c r="R28" s="1">
        <f>(4/3)*PI()*((Q28/2)^2)*(P28/2)</f>
        <v>9.424777960769378E-07</v>
      </c>
      <c r="S28" s="1"/>
      <c r="T28" s="1"/>
      <c r="U28" s="1"/>
      <c r="V28" s="1"/>
      <c r="W28" s="1"/>
      <c r="X28" s="1"/>
      <c r="Y28" s="1"/>
      <c r="Z28" s="1"/>
      <c r="AA28" s="1"/>
      <c r="AB28" s="1"/>
      <c r="AC28" s="1"/>
      <c r="AD28" s="1" t="s">
        <v>1102</v>
      </c>
      <c r="AE28" s="8">
        <v>1993</v>
      </c>
      <c r="AF28" s="1" t="s">
        <v>1771</v>
      </c>
      <c r="AG28" s="9" t="s">
        <v>1103</v>
      </c>
      <c r="AH28" s="1"/>
      <c r="AI28" s="1" t="s">
        <v>188</v>
      </c>
    </row>
    <row r="29" spans="1:35" ht="15.75">
      <c r="A29" s="1" t="s">
        <v>1117</v>
      </c>
      <c r="B29" s="1" t="s">
        <v>1193</v>
      </c>
      <c r="C29" s="5" t="s">
        <v>1451</v>
      </c>
      <c r="D29" s="6" t="s">
        <v>163</v>
      </c>
      <c r="E29" s="6" t="s">
        <v>1914</v>
      </c>
      <c r="F29" s="6" t="s">
        <v>1913</v>
      </c>
      <c r="G29" s="1" t="s">
        <v>302</v>
      </c>
      <c r="H29" s="1">
        <v>5</v>
      </c>
      <c r="I29" s="1" t="s">
        <v>164</v>
      </c>
      <c r="J29" s="1" t="s">
        <v>415</v>
      </c>
      <c r="K29" s="1">
        <v>34.36</v>
      </c>
      <c r="L29" s="1" t="s">
        <v>1884</v>
      </c>
      <c r="M29" s="1"/>
      <c r="N29" s="1"/>
      <c r="O29" s="1"/>
      <c r="P29" s="1">
        <v>0.02</v>
      </c>
      <c r="Q29" s="1">
        <v>0.01</v>
      </c>
      <c r="R29" s="1">
        <f>(4/3)*PI()*((Q29/2)^2)*(P29/2)</f>
        <v>1.0471975511965976E-06</v>
      </c>
      <c r="S29" s="1">
        <v>0.106</v>
      </c>
      <c r="T29" s="1">
        <v>0.061</v>
      </c>
      <c r="U29" s="1">
        <f aca="true" t="shared" si="9" ref="U29:U56">(4/3)*PI()*((T29/2)^2)*(S29/2)</f>
        <v>0.00020652097066413462</v>
      </c>
      <c r="V29" s="1">
        <v>0.134</v>
      </c>
      <c r="W29" s="1"/>
      <c r="X29" s="1">
        <f aca="true" t="shared" si="10" ref="X29:X56">V29+W29</f>
        <v>0.134</v>
      </c>
      <c r="Y29" s="1">
        <v>0.018</v>
      </c>
      <c r="Z29" s="1"/>
      <c r="AA29" s="1">
        <f aca="true" t="shared" si="11" ref="AA29:AA56">Z29+AB29</f>
        <v>3.409884666206362E-05</v>
      </c>
      <c r="AB29" s="1">
        <f aca="true" t="shared" si="12" ref="AB29:AB56">PI()*((Y29/2)^2)*V29</f>
        <v>3.409884666206362E-05</v>
      </c>
      <c r="AC29" s="1">
        <f aca="true" t="shared" si="13" ref="AC29:AC56">AA29/U29</f>
        <v>0.1651108192664784</v>
      </c>
      <c r="AD29" s="1" t="s">
        <v>1102</v>
      </c>
      <c r="AE29" s="8">
        <v>1993</v>
      </c>
      <c r="AF29" s="1" t="s">
        <v>1771</v>
      </c>
      <c r="AG29" s="9" t="s">
        <v>1103</v>
      </c>
      <c r="AH29" s="1"/>
      <c r="AI29" s="1" t="s">
        <v>188</v>
      </c>
    </row>
    <row r="30" spans="1:35" ht="15.75">
      <c r="A30" s="1" t="s">
        <v>809</v>
      </c>
      <c r="B30" s="1" t="s">
        <v>1193</v>
      </c>
      <c r="C30" s="5" t="s">
        <v>1451</v>
      </c>
      <c r="D30" s="6" t="s">
        <v>163</v>
      </c>
      <c r="E30" s="6" t="s">
        <v>1914</v>
      </c>
      <c r="F30" s="6" t="s">
        <v>1913</v>
      </c>
      <c r="G30" s="1" t="s">
        <v>1309</v>
      </c>
      <c r="H30" s="1">
        <v>4</v>
      </c>
      <c r="I30" s="1" t="s">
        <v>164</v>
      </c>
      <c r="J30" s="1" t="s">
        <v>165</v>
      </c>
      <c r="K30" s="1">
        <v>29</v>
      </c>
      <c r="L30" s="1" t="s">
        <v>1885</v>
      </c>
      <c r="M30" s="1"/>
      <c r="N30" s="1"/>
      <c r="O30" s="1"/>
      <c r="P30" s="1">
        <v>0.019</v>
      </c>
      <c r="Q30" s="1">
        <v>0.009</v>
      </c>
      <c r="R30" s="1">
        <f>(4/3)*PI()*((Q30/2)^2)*(P30/2)</f>
        <v>8.058185156457818E-07</v>
      </c>
      <c r="S30" s="1">
        <v>0.08</v>
      </c>
      <c r="T30" s="1">
        <v>0.035</v>
      </c>
      <c r="U30" s="1">
        <f t="shared" si="9"/>
        <v>5.131268000863329E-05</v>
      </c>
      <c r="V30" s="1">
        <v>0.075</v>
      </c>
      <c r="W30" s="1"/>
      <c r="X30" s="1">
        <f t="shared" si="10"/>
        <v>0.075</v>
      </c>
      <c r="Y30" s="1">
        <v>0.014</v>
      </c>
      <c r="Z30" s="1"/>
      <c r="AA30" s="1">
        <f t="shared" si="11"/>
        <v>1.1545353001942492E-05</v>
      </c>
      <c r="AB30" s="1">
        <f t="shared" si="12"/>
        <v>1.1545353001942492E-05</v>
      </c>
      <c r="AC30" s="1">
        <f t="shared" si="13"/>
        <v>0.22500000000000003</v>
      </c>
      <c r="AD30" s="1" t="s">
        <v>127</v>
      </c>
      <c r="AE30" s="8">
        <v>1984</v>
      </c>
      <c r="AF30" s="1" t="s">
        <v>1708</v>
      </c>
      <c r="AG30" s="11" t="s">
        <v>810</v>
      </c>
      <c r="AH30" s="1"/>
      <c r="AI30" s="13" t="s">
        <v>360</v>
      </c>
    </row>
    <row r="31" spans="1:35" ht="15.75">
      <c r="A31" s="1" t="s">
        <v>1308</v>
      </c>
      <c r="B31" s="1" t="s">
        <v>1193</v>
      </c>
      <c r="C31" s="5" t="s">
        <v>1451</v>
      </c>
      <c r="D31" s="6" t="s">
        <v>163</v>
      </c>
      <c r="E31" s="5" t="s">
        <v>1914</v>
      </c>
      <c r="F31" s="6" t="s">
        <v>1913</v>
      </c>
      <c r="G31" s="1" t="s">
        <v>1309</v>
      </c>
      <c r="H31" s="1">
        <v>4</v>
      </c>
      <c r="I31" s="1" t="s">
        <v>164</v>
      </c>
      <c r="J31" s="1" t="s">
        <v>415</v>
      </c>
      <c r="K31" s="1">
        <v>25.73</v>
      </c>
      <c r="L31" s="1" t="s">
        <v>1886</v>
      </c>
      <c r="M31" s="1"/>
      <c r="N31" s="1"/>
      <c r="O31" s="1"/>
      <c r="P31" s="1"/>
      <c r="Q31" s="1"/>
      <c r="R31" s="1"/>
      <c r="S31" s="1">
        <v>0.111</v>
      </c>
      <c r="T31" s="1">
        <v>0.062</v>
      </c>
      <c r="U31" s="1">
        <f t="shared" si="9"/>
        <v>0.00022341121996738455</v>
      </c>
      <c r="V31" s="1">
        <v>0.293</v>
      </c>
      <c r="W31" s="1"/>
      <c r="X31" s="1">
        <f t="shared" si="10"/>
        <v>0.293</v>
      </c>
      <c r="Y31" s="1">
        <v>0.035</v>
      </c>
      <c r="Z31" s="1"/>
      <c r="AA31" s="1">
        <f t="shared" si="11"/>
        <v>0.00028189903579742915</v>
      </c>
      <c r="AB31" s="1">
        <f t="shared" si="12"/>
        <v>0.00028189903579742915</v>
      </c>
      <c r="AC31" s="1">
        <f t="shared" si="13"/>
        <v>1.2617944427257644</v>
      </c>
      <c r="AD31" s="1" t="s">
        <v>1487</v>
      </c>
      <c r="AE31" s="8">
        <v>1974</v>
      </c>
      <c r="AF31" s="1" t="s">
        <v>1704</v>
      </c>
      <c r="AG31" s="9" t="s">
        <v>1310</v>
      </c>
      <c r="AH31" s="1"/>
      <c r="AI31" s="13" t="s">
        <v>360</v>
      </c>
    </row>
    <row r="32" spans="1:35" ht="15.75">
      <c r="A32" s="1" t="s">
        <v>554</v>
      </c>
      <c r="B32" s="1" t="s">
        <v>1193</v>
      </c>
      <c r="C32" s="5" t="s">
        <v>1451</v>
      </c>
      <c r="D32" s="6" t="s">
        <v>163</v>
      </c>
      <c r="E32" s="6" t="s">
        <v>1914</v>
      </c>
      <c r="F32" s="6" t="s">
        <v>1913</v>
      </c>
      <c r="G32" s="1" t="s">
        <v>303</v>
      </c>
      <c r="H32" s="1">
        <v>5.4</v>
      </c>
      <c r="I32" s="1" t="s">
        <v>164</v>
      </c>
      <c r="J32" s="1" t="s">
        <v>304</v>
      </c>
      <c r="K32" s="1">
        <v>26</v>
      </c>
      <c r="L32" s="1" t="s">
        <v>1115</v>
      </c>
      <c r="M32" s="1"/>
      <c r="N32" s="1"/>
      <c r="O32" s="1"/>
      <c r="P32" s="1"/>
      <c r="Q32" s="1"/>
      <c r="R32" s="1"/>
      <c r="S32" s="1">
        <v>0.102</v>
      </c>
      <c r="T32" s="1">
        <v>0.04</v>
      </c>
      <c r="U32" s="1">
        <f t="shared" si="9"/>
        <v>8.545132017764237E-05</v>
      </c>
      <c r="V32" s="1">
        <v>0.072</v>
      </c>
      <c r="W32" s="1"/>
      <c r="X32" s="1">
        <f t="shared" si="10"/>
        <v>0.072</v>
      </c>
      <c r="Y32" s="1">
        <v>0.013</v>
      </c>
      <c r="Z32" s="1"/>
      <c r="AA32" s="1">
        <f t="shared" si="11"/>
        <v>9.556724852220148E-06</v>
      </c>
      <c r="AB32" s="1">
        <f t="shared" si="12"/>
        <v>9.556724852220148E-06</v>
      </c>
      <c r="AC32" s="1">
        <f t="shared" si="13"/>
        <v>0.11183823529411763</v>
      </c>
      <c r="AD32" s="1" t="s">
        <v>555</v>
      </c>
      <c r="AE32" s="8">
        <v>1965</v>
      </c>
      <c r="AF32" s="1" t="s">
        <v>1704</v>
      </c>
      <c r="AG32" s="1" t="s">
        <v>556</v>
      </c>
      <c r="AH32" s="1"/>
      <c r="AI32" s="13" t="s">
        <v>1675</v>
      </c>
    </row>
    <row r="33" spans="1:35" ht="15.75">
      <c r="A33" s="1" t="s">
        <v>1110</v>
      </c>
      <c r="B33" s="1" t="s">
        <v>1111</v>
      </c>
      <c r="C33" s="5" t="s">
        <v>1112</v>
      </c>
      <c r="D33" s="5" t="s">
        <v>986</v>
      </c>
      <c r="E33" s="5" t="s">
        <v>1972</v>
      </c>
      <c r="F33" s="6" t="s">
        <v>1913</v>
      </c>
      <c r="G33" s="1" t="s">
        <v>1460</v>
      </c>
      <c r="H33" s="1">
        <v>8.9</v>
      </c>
      <c r="I33" s="1" t="s">
        <v>1329</v>
      </c>
      <c r="J33" s="1" t="s">
        <v>415</v>
      </c>
      <c r="K33" s="1">
        <v>45.46</v>
      </c>
      <c r="L33" s="1" t="s">
        <v>1887</v>
      </c>
      <c r="M33" s="1"/>
      <c r="N33" s="1"/>
      <c r="O33" s="1"/>
      <c r="P33" s="1">
        <v>0.109</v>
      </c>
      <c r="Q33" s="1">
        <v>0.073</v>
      </c>
      <c r="R33" s="1">
        <f>(4/3)*PI()*((Q33/2)^2)*(P33/2)</f>
        <v>0.00030413810839280343</v>
      </c>
      <c r="S33" s="1">
        <v>0.228</v>
      </c>
      <c r="T33" s="1">
        <v>0.146</v>
      </c>
      <c r="U33" s="1">
        <f t="shared" si="9"/>
        <v>0.0025447151821489608</v>
      </c>
      <c r="V33" s="1">
        <v>0.531</v>
      </c>
      <c r="W33" s="1"/>
      <c r="X33" s="1">
        <f t="shared" si="10"/>
        <v>0.531</v>
      </c>
      <c r="Y33" s="1">
        <v>0.052</v>
      </c>
      <c r="Z33" s="1"/>
      <c r="AA33" s="1">
        <f t="shared" si="11"/>
        <v>0.0011276935325619777</v>
      </c>
      <c r="AB33" s="1">
        <f t="shared" si="12"/>
        <v>0.0011276935325619777</v>
      </c>
      <c r="AC33" s="1">
        <f t="shared" si="13"/>
        <v>0.4431511787537901</v>
      </c>
      <c r="AD33" s="1" t="s">
        <v>32</v>
      </c>
      <c r="AE33" s="8">
        <v>1968</v>
      </c>
      <c r="AF33" s="13" t="s">
        <v>1704</v>
      </c>
      <c r="AG33" s="14" t="s">
        <v>1116</v>
      </c>
      <c r="AH33" s="1"/>
      <c r="AI33" s="13" t="s">
        <v>315</v>
      </c>
    </row>
    <row r="34" spans="1:35" ht="15.75">
      <c r="A34" s="1" t="s">
        <v>681</v>
      </c>
      <c r="B34" s="1" t="s">
        <v>682</v>
      </c>
      <c r="C34" s="5" t="s">
        <v>1203</v>
      </c>
      <c r="D34" s="5" t="s">
        <v>1326</v>
      </c>
      <c r="E34" s="5" t="s">
        <v>1912</v>
      </c>
      <c r="F34" s="6" t="s">
        <v>1913</v>
      </c>
      <c r="G34" s="1" t="s">
        <v>305</v>
      </c>
      <c r="H34" s="1">
        <v>20.8</v>
      </c>
      <c r="I34" s="1" t="s">
        <v>1682</v>
      </c>
      <c r="J34" s="1" t="s">
        <v>415</v>
      </c>
      <c r="K34" s="1">
        <v>49</v>
      </c>
      <c r="L34" s="1" t="s">
        <v>1888</v>
      </c>
      <c r="M34" s="1"/>
      <c r="N34" s="1"/>
      <c r="O34" s="1"/>
      <c r="P34" s="1"/>
      <c r="Q34" s="1"/>
      <c r="R34" s="1"/>
      <c r="S34" s="1">
        <v>0.3571</v>
      </c>
      <c r="T34" s="1">
        <v>0.1762</v>
      </c>
      <c r="U34" s="1">
        <f t="shared" si="9"/>
        <v>0.0058049740233319875</v>
      </c>
      <c r="V34" s="1">
        <v>0.2143</v>
      </c>
      <c r="W34" s="1"/>
      <c r="X34" s="1">
        <f t="shared" si="10"/>
        <v>0.2143</v>
      </c>
      <c r="Y34" s="1">
        <v>0.0476</v>
      </c>
      <c r="Z34" s="1"/>
      <c r="AA34" s="1">
        <f t="shared" si="11"/>
        <v>0.000381351938060482</v>
      </c>
      <c r="AB34" s="1">
        <f t="shared" si="12"/>
        <v>0.000381351938060482</v>
      </c>
      <c r="AC34" s="1">
        <f t="shared" si="13"/>
        <v>0.06569399561956875</v>
      </c>
      <c r="AD34" s="1" t="s">
        <v>210</v>
      </c>
      <c r="AE34" s="8">
        <v>2008</v>
      </c>
      <c r="AF34" s="1" t="s">
        <v>1771</v>
      </c>
      <c r="AG34" s="10" t="s">
        <v>1772</v>
      </c>
      <c r="AH34" s="1"/>
      <c r="AI34" s="13" t="s">
        <v>240</v>
      </c>
    </row>
    <row r="35" spans="1:35" ht="15.75">
      <c r="A35" s="1" t="s">
        <v>1577</v>
      </c>
      <c r="B35" s="1" t="s">
        <v>1578</v>
      </c>
      <c r="C35" s="6" t="s">
        <v>1615</v>
      </c>
      <c r="D35" s="5" t="s">
        <v>167</v>
      </c>
      <c r="E35" s="6" t="s">
        <v>1973</v>
      </c>
      <c r="F35" s="6" t="s">
        <v>1974</v>
      </c>
      <c r="G35" s="1" t="s">
        <v>306</v>
      </c>
      <c r="H35" s="1">
        <v>3</v>
      </c>
      <c r="I35" s="1" t="s">
        <v>1329</v>
      </c>
      <c r="J35" s="1" t="s">
        <v>415</v>
      </c>
      <c r="K35" s="1">
        <v>62</v>
      </c>
      <c r="L35" s="1" t="s">
        <v>1832</v>
      </c>
      <c r="M35" s="1"/>
      <c r="N35" s="1"/>
      <c r="O35" s="1"/>
      <c r="P35" s="1"/>
      <c r="Q35" s="1"/>
      <c r="R35" s="1"/>
      <c r="S35" s="1">
        <v>0.13</v>
      </c>
      <c r="T35" s="1">
        <v>0.052</v>
      </c>
      <c r="U35" s="1">
        <f t="shared" si="9"/>
        <v>0.00018405544159831399</v>
      </c>
      <c r="V35" s="1">
        <v>0.13</v>
      </c>
      <c r="W35" s="1">
        <v>0.108</v>
      </c>
      <c r="X35" s="1">
        <f t="shared" si="10"/>
        <v>0.238</v>
      </c>
      <c r="Y35" s="1">
        <v>0.0343</v>
      </c>
      <c r="Z35" s="1">
        <f aca="true" t="shared" si="14" ref="Z35:Z42">(PI()*(1/3)*((Y35/2)^2)*W35)*2</f>
        <v>6.65289421383934E-05</v>
      </c>
      <c r="AA35" s="1">
        <f t="shared" si="11"/>
        <v>0.0001866506432216037</v>
      </c>
      <c r="AB35" s="1">
        <f t="shared" si="12"/>
        <v>0.0001201217010832103</v>
      </c>
      <c r="AC35" s="1">
        <f t="shared" si="13"/>
        <v>1.0141001081019574</v>
      </c>
      <c r="AD35" s="1" t="s">
        <v>210</v>
      </c>
      <c r="AE35" s="8">
        <v>2007</v>
      </c>
      <c r="AF35" s="1" t="s">
        <v>1693</v>
      </c>
      <c r="AG35" s="10" t="s">
        <v>1692</v>
      </c>
      <c r="AH35" s="1"/>
      <c r="AI35" s="23" t="s">
        <v>336</v>
      </c>
    </row>
    <row r="36" spans="1:35" ht="15.75">
      <c r="A36" s="1" t="s">
        <v>1741</v>
      </c>
      <c r="B36" s="1" t="s">
        <v>1578</v>
      </c>
      <c r="C36" s="6" t="s">
        <v>1615</v>
      </c>
      <c r="D36" s="5" t="s">
        <v>167</v>
      </c>
      <c r="E36" s="6" t="s">
        <v>1973</v>
      </c>
      <c r="F36" s="6" t="s">
        <v>1974</v>
      </c>
      <c r="G36" s="1" t="s">
        <v>1421</v>
      </c>
      <c r="H36" s="1">
        <v>13.5</v>
      </c>
      <c r="I36" s="1" t="s">
        <v>1329</v>
      </c>
      <c r="J36" s="1" t="s">
        <v>415</v>
      </c>
      <c r="K36" s="1">
        <v>49</v>
      </c>
      <c r="L36" s="1" t="s">
        <v>1889</v>
      </c>
      <c r="M36" s="1"/>
      <c r="N36" s="1"/>
      <c r="O36" s="1"/>
      <c r="P36" s="1"/>
      <c r="Q36" s="1"/>
      <c r="R36" s="1"/>
      <c r="S36" s="1">
        <v>0.1297</v>
      </c>
      <c r="T36" s="1">
        <v>0.0554</v>
      </c>
      <c r="U36" s="1">
        <f t="shared" si="9"/>
        <v>0.00020842899182955114</v>
      </c>
      <c r="V36" s="1">
        <v>0.1792</v>
      </c>
      <c r="W36" s="1">
        <v>0.125</v>
      </c>
      <c r="X36" s="1">
        <f t="shared" si="10"/>
        <v>0.3042</v>
      </c>
      <c r="Y36" s="1">
        <v>0.0417</v>
      </c>
      <c r="Z36" s="1">
        <f t="shared" si="14"/>
        <v>0.00011381008436251574</v>
      </c>
      <c r="AA36" s="1">
        <f t="shared" si="11"/>
        <v>0.00035854728977566957</v>
      </c>
      <c r="AB36" s="1">
        <f t="shared" si="12"/>
        <v>0.00024473720541315385</v>
      </c>
      <c r="AC36" s="1">
        <f t="shared" si="13"/>
        <v>1.72023712549971</v>
      </c>
      <c r="AD36" s="1" t="s">
        <v>210</v>
      </c>
      <c r="AE36" s="8">
        <v>2008</v>
      </c>
      <c r="AF36" s="1" t="s">
        <v>1771</v>
      </c>
      <c r="AG36" s="10" t="s">
        <v>1772</v>
      </c>
      <c r="AH36" s="1"/>
      <c r="AI36" s="13" t="s">
        <v>1776</v>
      </c>
    </row>
    <row r="37" spans="1:35" ht="15.75">
      <c r="A37" s="1" t="s">
        <v>484</v>
      </c>
      <c r="B37" s="1" t="s">
        <v>1725</v>
      </c>
      <c r="C37" s="5" t="s">
        <v>1626</v>
      </c>
      <c r="D37" s="6" t="s">
        <v>140</v>
      </c>
      <c r="E37" s="6" t="s">
        <v>1973</v>
      </c>
      <c r="F37" s="6" t="s">
        <v>1974</v>
      </c>
      <c r="G37" s="1" t="s">
        <v>1636</v>
      </c>
      <c r="H37" s="1">
        <v>18</v>
      </c>
      <c r="I37" s="1" t="s">
        <v>164</v>
      </c>
      <c r="J37" s="1" t="s">
        <v>165</v>
      </c>
      <c r="K37" s="1">
        <v>21.28</v>
      </c>
      <c r="L37" s="1" t="s">
        <v>1890</v>
      </c>
      <c r="M37" s="1">
        <v>0.204</v>
      </c>
      <c r="N37" s="1">
        <v>0.0365</v>
      </c>
      <c r="O37" s="1">
        <f>(4/3)*PI()*((N37/2)^2)*(M37/2)</f>
        <v>0.00014230315163333003</v>
      </c>
      <c r="P37" s="1">
        <v>0.1075</v>
      </c>
      <c r="Q37" s="1">
        <v>0.0965</v>
      </c>
      <c r="R37" s="1">
        <f>(4/3)*PI()*((Q37/2)^2)*(P37/2)</f>
        <v>0.0005241573900420153</v>
      </c>
      <c r="S37" s="1">
        <v>0.248</v>
      </c>
      <c r="T37" s="1">
        <v>0.091</v>
      </c>
      <c r="U37" s="1">
        <f t="shared" si="9"/>
        <v>0.001075308522260919</v>
      </c>
      <c r="V37" s="1">
        <v>0.202</v>
      </c>
      <c r="W37" s="1">
        <v>0.108</v>
      </c>
      <c r="X37" s="1">
        <f t="shared" si="10"/>
        <v>0.31</v>
      </c>
      <c r="Y37" s="1">
        <v>0.029</v>
      </c>
      <c r="Z37" s="1">
        <f t="shared" si="14"/>
        <v>4.755742959004229E-05</v>
      </c>
      <c r="AA37" s="1">
        <f t="shared" si="11"/>
        <v>0.00018098244038432763</v>
      </c>
      <c r="AB37" s="1">
        <f t="shared" si="12"/>
        <v>0.00013342501079428534</v>
      </c>
      <c r="AC37" s="1">
        <f t="shared" si="13"/>
        <v>0.16830745468639838</v>
      </c>
      <c r="AD37" s="1" t="s">
        <v>1728</v>
      </c>
      <c r="AE37" s="8">
        <v>1954</v>
      </c>
      <c r="AF37" s="1" t="s">
        <v>1704</v>
      </c>
      <c r="AG37" s="9" t="s">
        <v>1584</v>
      </c>
      <c r="AH37" s="1" t="s">
        <v>2</v>
      </c>
      <c r="AI37" s="13" t="s">
        <v>359</v>
      </c>
    </row>
    <row r="38" spans="1:35" ht="15.75">
      <c r="A38" s="1" t="s">
        <v>1311</v>
      </c>
      <c r="B38" s="1" t="s">
        <v>1120</v>
      </c>
      <c r="C38" s="6" t="s">
        <v>1121</v>
      </c>
      <c r="D38" s="6" t="s">
        <v>1137</v>
      </c>
      <c r="E38" s="6" t="s">
        <v>1975</v>
      </c>
      <c r="F38" s="6" t="s">
        <v>1913</v>
      </c>
      <c r="G38" s="1" t="s">
        <v>1312</v>
      </c>
      <c r="H38" s="1">
        <v>5</v>
      </c>
      <c r="I38" s="1" t="s">
        <v>164</v>
      </c>
      <c r="J38" s="1" t="s">
        <v>415</v>
      </c>
      <c r="K38" s="1">
        <v>46</v>
      </c>
      <c r="L38" s="1" t="s">
        <v>1823</v>
      </c>
      <c r="M38" s="1"/>
      <c r="N38" s="1"/>
      <c r="O38" s="1"/>
      <c r="P38" s="1">
        <v>0.069</v>
      </c>
      <c r="Q38" s="1">
        <v>0.04</v>
      </c>
      <c r="R38" s="1">
        <f>(4/3)*PI()*((Q38/2)^2)*(P38/2)</f>
        <v>5.7805304826052197E-05</v>
      </c>
      <c r="S38" s="1">
        <v>0.9297</v>
      </c>
      <c r="T38" s="1">
        <v>0.324</v>
      </c>
      <c r="U38" s="1">
        <f t="shared" si="9"/>
        <v>0.05110124412098236</v>
      </c>
      <c r="V38" s="1">
        <v>0.9405</v>
      </c>
      <c r="W38" s="1">
        <v>0.4324</v>
      </c>
      <c r="X38" s="1">
        <f t="shared" si="10"/>
        <v>1.3729</v>
      </c>
      <c r="Y38" s="1">
        <v>0.2594</v>
      </c>
      <c r="Z38" s="1">
        <f t="shared" si="14"/>
        <v>0.01523436129742679</v>
      </c>
      <c r="AA38" s="1">
        <f t="shared" si="11"/>
        <v>0.06493805047491255</v>
      </c>
      <c r="AB38" s="1">
        <f t="shared" si="12"/>
        <v>0.04970368917748576</v>
      </c>
      <c r="AC38" s="1">
        <f t="shared" si="13"/>
        <v>1.2707723968749471</v>
      </c>
      <c r="AD38" s="1" t="s">
        <v>1134</v>
      </c>
      <c r="AE38" s="8">
        <v>1962</v>
      </c>
      <c r="AF38" s="1" t="s">
        <v>1708</v>
      </c>
      <c r="AG38" s="7" t="s">
        <v>1135</v>
      </c>
      <c r="AH38" s="1"/>
      <c r="AI38" s="22" t="s">
        <v>209</v>
      </c>
    </row>
    <row r="39" spans="1:35" ht="15.75">
      <c r="A39" s="1" t="s">
        <v>1136</v>
      </c>
      <c r="B39" s="1" t="s">
        <v>1120</v>
      </c>
      <c r="C39" s="6" t="s">
        <v>1121</v>
      </c>
      <c r="D39" s="6" t="s">
        <v>1137</v>
      </c>
      <c r="E39" s="6" t="s">
        <v>1975</v>
      </c>
      <c r="F39" s="6" t="s">
        <v>1913</v>
      </c>
      <c r="G39" s="1" t="s">
        <v>1312</v>
      </c>
      <c r="H39" s="1">
        <v>5</v>
      </c>
      <c r="I39" s="1" t="s">
        <v>164</v>
      </c>
      <c r="J39" s="1" t="s">
        <v>415</v>
      </c>
      <c r="K39" s="1">
        <v>46</v>
      </c>
      <c r="L39" s="1" t="s">
        <v>1823</v>
      </c>
      <c r="M39" s="1">
        <v>0.054</v>
      </c>
      <c r="N39" s="1">
        <v>0.0276</v>
      </c>
      <c r="O39" s="1">
        <f>(4/3)*PI()*((N39/2)^2)*(M39/2)</f>
        <v>2.1538256578187044E-05</v>
      </c>
      <c r="P39" s="1">
        <v>0.0527</v>
      </c>
      <c r="Q39" s="1">
        <v>0.0283</v>
      </c>
      <c r="R39" s="1">
        <f>(4/3)*PI()*((Q39/2)^2)*(P39/2)</f>
        <v>2.209948273259616E-05</v>
      </c>
      <c r="S39" s="1">
        <v>0.69</v>
      </c>
      <c r="T39" s="1">
        <v>0.18</v>
      </c>
      <c r="U39" s="1">
        <f t="shared" si="9"/>
        <v>0.011705574227275566</v>
      </c>
      <c r="V39" s="1">
        <v>0.75</v>
      </c>
      <c r="W39" s="1">
        <v>0.32</v>
      </c>
      <c r="X39" s="1">
        <f t="shared" si="10"/>
        <v>1.07</v>
      </c>
      <c r="Y39" s="1">
        <v>0.02</v>
      </c>
      <c r="Z39" s="1">
        <f t="shared" si="14"/>
        <v>6.702064327658225E-05</v>
      </c>
      <c r="AA39" s="1">
        <f t="shared" si="11"/>
        <v>0.00030264009229581673</v>
      </c>
      <c r="AB39" s="1">
        <f t="shared" si="12"/>
        <v>0.00023561944901923448</v>
      </c>
      <c r="AC39" s="1">
        <f t="shared" si="13"/>
        <v>0.025854356772231173</v>
      </c>
      <c r="AD39" s="1" t="s">
        <v>1134</v>
      </c>
      <c r="AE39" s="8">
        <v>1962</v>
      </c>
      <c r="AF39" s="1" t="s">
        <v>1708</v>
      </c>
      <c r="AG39" s="7" t="s">
        <v>1135</v>
      </c>
      <c r="AH39" s="1"/>
      <c r="AI39" s="22" t="s">
        <v>209</v>
      </c>
    </row>
    <row r="40" spans="1:35" ht="15.75">
      <c r="A40" s="1" t="s">
        <v>1416</v>
      </c>
      <c r="B40" s="1" t="s">
        <v>1120</v>
      </c>
      <c r="C40" s="6" t="s">
        <v>1121</v>
      </c>
      <c r="D40" s="6" t="s">
        <v>1137</v>
      </c>
      <c r="E40" s="6" t="s">
        <v>1975</v>
      </c>
      <c r="F40" s="6" t="s">
        <v>1913</v>
      </c>
      <c r="G40" s="1" t="s">
        <v>1983</v>
      </c>
      <c r="H40" s="1">
        <v>23</v>
      </c>
      <c r="I40" s="1" t="s">
        <v>164</v>
      </c>
      <c r="J40" s="1" t="s">
        <v>415</v>
      </c>
      <c r="K40" s="1">
        <v>53</v>
      </c>
      <c r="L40" s="1" t="s">
        <v>1417</v>
      </c>
      <c r="M40" s="1"/>
      <c r="N40" s="1"/>
      <c r="O40" s="1"/>
      <c r="P40" s="1"/>
      <c r="Q40" s="1"/>
      <c r="R40" s="1"/>
      <c r="S40" s="1">
        <v>1.1</v>
      </c>
      <c r="T40" s="1">
        <v>0.5</v>
      </c>
      <c r="U40" s="1">
        <f t="shared" si="9"/>
        <v>0.1439896632895322</v>
      </c>
      <c r="V40" s="1">
        <v>6</v>
      </c>
      <c r="W40" s="1">
        <v>1.75</v>
      </c>
      <c r="X40" s="1">
        <f t="shared" si="10"/>
        <v>7.75</v>
      </c>
      <c r="Y40" s="1">
        <v>1.2</v>
      </c>
      <c r="Z40" s="1">
        <f t="shared" si="14"/>
        <v>1.319468914507713</v>
      </c>
      <c r="AA40" s="1">
        <f t="shared" si="11"/>
        <v>8.105309046261667</v>
      </c>
      <c r="AB40" s="1">
        <f t="shared" si="12"/>
        <v>6.785840131753954</v>
      </c>
      <c r="AC40" s="1">
        <f t="shared" si="13"/>
        <v>56.29090909090909</v>
      </c>
      <c r="AD40" s="1" t="s">
        <v>1236</v>
      </c>
      <c r="AE40" s="8">
        <v>1934</v>
      </c>
      <c r="AF40" s="1" t="s">
        <v>1708</v>
      </c>
      <c r="AG40" s="11" t="s">
        <v>1237</v>
      </c>
      <c r="AH40" s="1"/>
      <c r="AI40" s="13" t="s">
        <v>358</v>
      </c>
    </row>
    <row r="41" spans="1:35" ht="15.75">
      <c r="A41" s="1" t="s">
        <v>1624</v>
      </c>
      <c r="B41" s="1" t="s">
        <v>1625</v>
      </c>
      <c r="C41" s="5" t="s">
        <v>1626</v>
      </c>
      <c r="D41" s="6" t="s">
        <v>140</v>
      </c>
      <c r="E41" s="6" t="s">
        <v>1973</v>
      </c>
      <c r="F41" s="6" t="s">
        <v>1974</v>
      </c>
      <c r="G41" s="1" t="s">
        <v>305</v>
      </c>
      <c r="H41" s="1">
        <v>20.8</v>
      </c>
      <c r="I41" s="1" t="s">
        <v>164</v>
      </c>
      <c r="J41" s="1" t="s">
        <v>415</v>
      </c>
      <c r="K41" s="1">
        <v>49.5</v>
      </c>
      <c r="L41" s="1" t="s">
        <v>1891</v>
      </c>
      <c r="M41" s="1"/>
      <c r="N41" s="1"/>
      <c r="O41" s="1"/>
      <c r="P41" s="1"/>
      <c r="Q41" s="1"/>
      <c r="R41" s="1"/>
      <c r="S41" s="1">
        <v>0.2246</v>
      </c>
      <c r="T41" s="1">
        <v>0.0877</v>
      </c>
      <c r="U41" s="1">
        <f t="shared" si="9"/>
        <v>0.0009044978960128652</v>
      </c>
      <c r="V41" s="1">
        <v>0.2772</v>
      </c>
      <c r="W41" s="1">
        <v>0.093</v>
      </c>
      <c r="X41" s="1">
        <f t="shared" si="10"/>
        <v>0.3702</v>
      </c>
      <c r="Y41" s="1">
        <v>0.0526</v>
      </c>
      <c r="Z41" s="1">
        <f t="shared" si="14"/>
        <v>0.0001347265097988145</v>
      </c>
      <c r="AA41" s="1">
        <f t="shared" si="11"/>
        <v>0.0007370843890928689</v>
      </c>
      <c r="AB41" s="1">
        <f t="shared" si="12"/>
        <v>0.0006023578792940544</v>
      </c>
      <c r="AC41" s="1">
        <f t="shared" si="13"/>
        <v>0.8149100095666612</v>
      </c>
      <c r="AD41" s="1" t="s">
        <v>210</v>
      </c>
      <c r="AE41" s="8">
        <v>2008</v>
      </c>
      <c r="AF41" s="1" t="s">
        <v>1771</v>
      </c>
      <c r="AG41" s="10" t="s">
        <v>1772</v>
      </c>
      <c r="AH41" s="1"/>
      <c r="AI41" s="13" t="s">
        <v>241</v>
      </c>
    </row>
    <row r="42" spans="1:35" ht="15.75">
      <c r="A42" s="1" t="s">
        <v>141</v>
      </c>
      <c r="B42" s="1" t="s">
        <v>811</v>
      </c>
      <c r="C42" s="5" t="s">
        <v>812</v>
      </c>
      <c r="D42" s="6" t="s">
        <v>142</v>
      </c>
      <c r="E42" s="6" t="s">
        <v>1976</v>
      </c>
      <c r="F42" s="6" t="s">
        <v>1913</v>
      </c>
      <c r="G42" s="1" t="s">
        <v>740</v>
      </c>
      <c r="H42" s="1">
        <v>28</v>
      </c>
      <c r="I42" s="1" t="s">
        <v>164</v>
      </c>
      <c r="J42" s="1" t="s">
        <v>165</v>
      </c>
      <c r="K42" s="1">
        <v>12.1</v>
      </c>
      <c r="L42" s="1" t="s">
        <v>1892</v>
      </c>
      <c r="M42" s="1"/>
      <c r="N42" s="1"/>
      <c r="O42" s="1"/>
      <c r="P42" s="1">
        <v>0.071</v>
      </c>
      <c r="Q42" s="1">
        <v>0.043</v>
      </c>
      <c r="R42" s="1">
        <f aca="true" t="shared" si="15" ref="R42:R50">(4/3)*PI()*((Q42/2)^2)*(P42/2)</f>
        <v>6.873752366176906E-05</v>
      </c>
      <c r="S42" s="1">
        <v>2</v>
      </c>
      <c r="T42" s="1">
        <v>1.25</v>
      </c>
      <c r="U42" s="1">
        <f t="shared" si="9"/>
        <v>1.6362461737446838</v>
      </c>
      <c r="V42" s="1">
        <v>0.75</v>
      </c>
      <c r="W42" s="1">
        <v>0.3</v>
      </c>
      <c r="X42" s="1">
        <f t="shared" si="10"/>
        <v>1.05</v>
      </c>
      <c r="Y42" s="1">
        <v>0.128</v>
      </c>
      <c r="Z42" s="1">
        <f t="shared" si="14"/>
        <v>0.002573592701820758</v>
      </c>
      <c r="AA42" s="1">
        <f t="shared" si="11"/>
        <v>0.012224565333648602</v>
      </c>
      <c r="AB42" s="1">
        <f t="shared" si="12"/>
        <v>0.009650972631827844</v>
      </c>
      <c r="AC42" s="1">
        <f t="shared" si="13"/>
        <v>0.007471103999999999</v>
      </c>
      <c r="AD42" s="1" t="s">
        <v>545</v>
      </c>
      <c r="AE42" s="8">
        <v>1962</v>
      </c>
      <c r="AF42" s="13" t="s">
        <v>1704</v>
      </c>
      <c r="AG42" s="14" t="s">
        <v>546</v>
      </c>
      <c r="AH42" s="1"/>
      <c r="AI42" s="13" t="s">
        <v>1502</v>
      </c>
    </row>
    <row r="43" spans="1:35" ht="15.75">
      <c r="A43" s="1" t="s">
        <v>473</v>
      </c>
      <c r="B43" s="1" t="s">
        <v>388</v>
      </c>
      <c r="C43" s="5" t="s">
        <v>1108</v>
      </c>
      <c r="D43" s="6" t="s">
        <v>1326</v>
      </c>
      <c r="E43" s="6" t="s">
        <v>1912</v>
      </c>
      <c r="F43" s="6" t="s">
        <v>1913</v>
      </c>
      <c r="G43" s="1" t="s">
        <v>474</v>
      </c>
      <c r="H43" s="1">
        <v>21.4</v>
      </c>
      <c r="I43" s="1" t="s">
        <v>1759</v>
      </c>
      <c r="J43" s="1" t="s">
        <v>143</v>
      </c>
      <c r="K43" s="1">
        <v>33.96</v>
      </c>
      <c r="L43" s="1" t="s">
        <v>1893</v>
      </c>
      <c r="M43" s="1">
        <v>0.0315</v>
      </c>
      <c r="N43" s="1">
        <v>0.02</v>
      </c>
      <c r="O43" s="1">
        <f>(4/3)*PI()*((N43/2)^2)*(M43/2)</f>
        <v>6.597344572538565E-06</v>
      </c>
      <c r="P43" s="1">
        <v>0.04</v>
      </c>
      <c r="Q43" s="1">
        <v>0.03</v>
      </c>
      <c r="R43" s="1">
        <f t="shared" si="15"/>
        <v>1.8849555921538758E-05</v>
      </c>
      <c r="S43" s="1">
        <v>0.45</v>
      </c>
      <c r="T43" s="1">
        <v>0.185</v>
      </c>
      <c r="U43" s="1">
        <f t="shared" si="9"/>
        <v>0.0080640756426833</v>
      </c>
      <c r="V43" s="1">
        <v>0</v>
      </c>
      <c r="W43" s="1"/>
      <c r="X43" s="1">
        <f t="shared" si="10"/>
        <v>0</v>
      </c>
      <c r="Y43" s="1">
        <v>0</v>
      </c>
      <c r="Z43" s="1"/>
      <c r="AA43" s="1">
        <f t="shared" si="11"/>
        <v>0</v>
      </c>
      <c r="AB43" s="1">
        <f t="shared" si="12"/>
        <v>0</v>
      </c>
      <c r="AC43" s="1">
        <f t="shared" si="13"/>
        <v>0</v>
      </c>
      <c r="AD43" s="1" t="s">
        <v>33</v>
      </c>
      <c r="AE43" s="8">
        <v>1967</v>
      </c>
      <c r="AF43" s="13" t="s">
        <v>1426</v>
      </c>
      <c r="AG43" s="13" t="s">
        <v>430</v>
      </c>
      <c r="AH43" s="1"/>
      <c r="AI43" s="13" t="s">
        <v>254</v>
      </c>
    </row>
    <row r="44" spans="1:35" ht="15.75">
      <c r="A44" s="1" t="s">
        <v>387</v>
      </c>
      <c r="B44" s="1" t="s">
        <v>388</v>
      </c>
      <c r="C44" s="5" t="s">
        <v>1108</v>
      </c>
      <c r="D44" s="6" t="s">
        <v>1326</v>
      </c>
      <c r="E44" s="6" t="s">
        <v>1912</v>
      </c>
      <c r="F44" s="6" t="s">
        <v>1913</v>
      </c>
      <c r="G44" s="1" t="s">
        <v>389</v>
      </c>
      <c r="H44" s="1">
        <v>9.5</v>
      </c>
      <c r="I44" s="1" t="s">
        <v>1759</v>
      </c>
      <c r="J44" s="1" t="s">
        <v>143</v>
      </c>
      <c r="K44" s="1">
        <v>38.05</v>
      </c>
      <c r="L44" s="1" t="s">
        <v>1894</v>
      </c>
      <c r="M44" s="1">
        <v>0.0445</v>
      </c>
      <c r="N44" s="1">
        <v>0.03</v>
      </c>
      <c r="O44" s="1">
        <f>(4/3)*PI()*((N44/2)^2)*(M44/2)</f>
        <v>2.0970130962711864E-05</v>
      </c>
      <c r="P44" s="1">
        <v>0.043</v>
      </c>
      <c r="Q44" s="1">
        <v>0.03</v>
      </c>
      <c r="R44" s="1">
        <f t="shared" si="15"/>
        <v>2.026327261565416E-05</v>
      </c>
      <c r="S44" s="1">
        <v>0.194</v>
      </c>
      <c r="T44" s="1">
        <v>0.064</v>
      </c>
      <c r="U44" s="1">
        <f t="shared" si="9"/>
        <v>0.0004160641534610226</v>
      </c>
      <c r="V44" s="1">
        <v>0.034</v>
      </c>
      <c r="W44" s="1"/>
      <c r="X44" s="1">
        <f t="shared" si="10"/>
        <v>0.034</v>
      </c>
      <c r="Y44" s="1">
        <v>0.02</v>
      </c>
      <c r="Z44" s="1"/>
      <c r="AA44" s="1">
        <f t="shared" si="11"/>
        <v>1.0681415022205297E-05</v>
      </c>
      <c r="AB44" s="1">
        <f t="shared" si="12"/>
        <v>1.0681415022205297E-05</v>
      </c>
      <c r="AC44" s="1">
        <f t="shared" si="13"/>
        <v>0.02567251932989691</v>
      </c>
      <c r="AD44" s="1" t="s">
        <v>761</v>
      </c>
      <c r="AE44" s="8">
        <v>1960</v>
      </c>
      <c r="AF44" s="1" t="s">
        <v>1704</v>
      </c>
      <c r="AG44" s="9" t="s">
        <v>390</v>
      </c>
      <c r="AH44" s="1"/>
      <c r="AI44" s="13" t="s">
        <v>321</v>
      </c>
    </row>
    <row r="45" spans="1:35" ht="15.75">
      <c r="A45" s="1" t="s">
        <v>1497</v>
      </c>
      <c r="B45" s="1" t="s">
        <v>1356</v>
      </c>
      <c r="C45" s="6" t="s">
        <v>144</v>
      </c>
      <c r="D45" s="6" t="s">
        <v>227</v>
      </c>
      <c r="E45" s="6" t="s">
        <v>1973</v>
      </c>
      <c r="F45" s="6" t="s">
        <v>1974</v>
      </c>
      <c r="G45" s="1" t="s">
        <v>1445</v>
      </c>
      <c r="H45" s="1">
        <v>19</v>
      </c>
      <c r="I45" s="1" t="s">
        <v>1759</v>
      </c>
      <c r="J45" s="1" t="s">
        <v>143</v>
      </c>
      <c r="K45" s="1">
        <v>39</v>
      </c>
      <c r="L45" s="1" t="s">
        <v>1895</v>
      </c>
      <c r="M45" s="1"/>
      <c r="N45" s="1"/>
      <c r="O45" s="1"/>
      <c r="P45" s="1">
        <v>0.035</v>
      </c>
      <c r="Q45" s="1">
        <v>0.02</v>
      </c>
      <c r="R45" s="1">
        <f t="shared" si="15"/>
        <v>7.330382858376184E-06</v>
      </c>
      <c r="S45" s="1">
        <v>0.0165</v>
      </c>
      <c r="T45" s="1">
        <v>0.084</v>
      </c>
      <c r="U45" s="1">
        <f t="shared" si="9"/>
        <v>6.0959463850256345E-05</v>
      </c>
      <c r="V45" s="1">
        <v>0</v>
      </c>
      <c r="W45" s="1"/>
      <c r="X45" s="1">
        <f t="shared" si="10"/>
        <v>0</v>
      </c>
      <c r="Y45" s="1">
        <v>0</v>
      </c>
      <c r="Z45" s="1"/>
      <c r="AA45" s="1">
        <f t="shared" si="11"/>
        <v>0</v>
      </c>
      <c r="AB45" s="1">
        <f t="shared" si="12"/>
        <v>0</v>
      </c>
      <c r="AC45" s="1">
        <f t="shared" si="13"/>
        <v>0</v>
      </c>
      <c r="AD45" s="1" t="s">
        <v>1381</v>
      </c>
      <c r="AE45" s="8">
        <v>1935</v>
      </c>
      <c r="AF45" s="1" t="s">
        <v>1708</v>
      </c>
      <c r="AG45" s="11" t="s">
        <v>1382</v>
      </c>
      <c r="AH45" s="1"/>
      <c r="AI45" s="13" t="s">
        <v>333</v>
      </c>
    </row>
    <row r="46" spans="1:35" ht="15.75">
      <c r="A46" s="1" t="s">
        <v>290</v>
      </c>
      <c r="B46" s="1" t="s">
        <v>1586</v>
      </c>
      <c r="C46" s="6" t="s">
        <v>144</v>
      </c>
      <c r="D46" s="6" t="s">
        <v>227</v>
      </c>
      <c r="E46" s="6" t="s">
        <v>1973</v>
      </c>
      <c r="F46" s="6" t="s">
        <v>1974</v>
      </c>
      <c r="G46" s="1" t="s">
        <v>1582</v>
      </c>
      <c r="H46" s="1">
        <v>18.5</v>
      </c>
      <c r="I46" s="1" t="s">
        <v>1759</v>
      </c>
      <c r="J46" s="1" t="s">
        <v>143</v>
      </c>
      <c r="K46" s="1">
        <v>34.55</v>
      </c>
      <c r="L46" s="1" t="s">
        <v>1778</v>
      </c>
      <c r="M46" s="1"/>
      <c r="N46" s="1"/>
      <c r="O46" s="1"/>
      <c r="P46" s="1">
        <v>0.0291</v>
      </c>
      <c r="Q46" s="1">
        <v>0.0166</v>
      </c>
      <c r="R46" s="1">
        <f t="shared" si="15"/>
        <v>4.198631767372537E-06</v>
      </c>
      <c r="S46" s="1">
        <v>0.284</v>
      </c>
      <c r="T46" s="1">
        <v>0.082</v>
      </c>
      <c r="U46" s="1">
        <f t="shared" si="9"/>
        <v>0.0009998725994629209</v>
      </c>
      <c r="V46" s="1">
        <v>0.021</v>
      </c>
      <c r="W46" s="1"/>
      <c r="X46" s="1">
        <f t="shared" si="10"/>
        <v>0.021</v>
      </c>
      <c r="Y46" s="1">
        <v>0.021</v>
      </c>
      <c r="Z46" s="1"/>
      <c r="AA46" s="1">
        <f t="shared" si="11"/>
        <v>7.27357239122377E-06</v>
      </c>
      <c r="AB46" s="1">
        <f t="shared" si="12"/>
        <v>7.27357239122377E-06</v>
      </c>
      <c r="AC46" s="1">
        <f t="shared" si="13"/>
        <v>0.007274499166324541</v>
      </c>
      <c r="AD46" s="1" t="s">
        <v>34</v>
      </c>
      <c r="AE46" s="8">
        <v>2000</v>
      </c>
      <c r="AF46" s="1" t="s">
        <v>1771</v>
      </c>
      <c r="AG46" s="9" t="s">
        <v>1498</v>
      </c>
      <c r="AH46" s="1"/>
      <c r="AI46" s="13" t="s">
        <v>1495</v>
      </c>
    </row>
    <row r="47" spans="1:35" ht="15.75">
      <c r="A47" s="1" t="s">
        <v>1739</v>
      </c>
      <c r="B47" s="1" t="s">
        <v>1586</v>
      </c>
      <c r="C47" s="6" t="s">
        <v>144</v>
      </c>
      <c r="D47" s="6" t="s">
        <v>227</v>
      </c>
      <c r="E47" s="6" t="s">
        <v>1973</v>
      </c>
      <c r="F47" s="6" t="s">
        <v>1974</v>
      </c>
      <c r="G47" s="1" t="s">
        <v>1652</v>
      </c>
      <c r="H47" s="1">
        <v>16.3</v>
      </c>
      <c r="I47" s="1" t="s">
        <v>1759</v>
      </c>
      <c r="J47" s="1" t="s">
        <v>415</v>
      </c>
      <c r="K47" s="1">
        <v>41.17</v>
      </c>
      <c r="L47" s="1" t="s">
        <v>1779</v>
      </c>
      <c r="M47" s="1"/>
      <c r="N47" s="1"/>
      <c r="O47" s="1"/>
      <c r="P47" s="1">
        <v>0.0254</v>
      </c>
      <c r="Q47" s="1">
        <v>0.0127</v>
      </c>
      <c r="R47" s="1">
        <f t="shared" si="15"/>
        <v>2.14506166151274E-06</v>
      </c>
      <c r="S47" s="1">
        <v>0.2054</v>
      </c>
      <c r="T47" s="1">
        <v>0.0888</v>
      </c>
      <c r="U47" s="1">
        <f t="shared" si="9"/>
        <v>0.0008480569021476607</v>
      </c>
      <c r="V47" s="1">
        <v>0</v>
      </c>
      <c r="W47" s="1"/>
      <c r="X47" s="1">
        <f t="shared" si="10"/>
        <v>0</v>
      </c>
      <c r="Y47" s="1">
        <v>0</v>
      </c>
      <c r="Z47" s="1"/>
      <c r="AA47" s="1">
        <f t="shared" si="11"/>
        <v>0</v>
      </c>
      <c r="AB47" s="1">
        <f t="shared" si="12"/>
        <v>0</v>
      </c>
      <c r="AC47" s="1">
        <f t="shared" si="13"/>
        <v>0</v>
      </c>
      <c r="AD47" s="1" t="s">
        <v>105</v>
      </c>
      <c r="AE47" s="8">
        <v>2002</v>
      </c>
      <c r="AF47" s="1" t="s">
        <v>1704</v>
      </c>
      <c r="AG47" s="9" t="s">
        <v>1639</v>
      </c>
      <c r="AH47" s="1"/>
      <c r="AI47" s="13" t="s">
        <v>1576</v>
      </c>
    </row>
    <row r="48" spans="1:35" ht="15.75">
      <c r="A48" s="1" t="s">
        <v>1364</v>
      </c>
      <c r="B48" s="1" t="s">
        <v>1586</v>
      </c>
      <c r="C48" s="6" t="s">
        <v>144</v>
      </c>
      <c r="D48" s="6" t="s">
        <v>227</v>
      </c>
      <c r="E48" s="6" t="s">
        <v>1973</v>
      </c>
      <c r="F48" s="6" t="s">
        <v>1974</v>
      </c>
      <c r="G48" s="1" t="s">
        <v>1528</v>
      </c>
      <c r="H48" s="1">
        <v>32.5</v>
      </c>
      <c r="I48" s="1" t="s">
        <v>1759</v>
      </c>
      <c r="J48" s="1" t="s">
        <v>143</v>
      </c>
      <c r="K48" s="1">
        <v>38</v>
      </c>
      <c r="L48" s="1" t="s">
        <v>1780</v>
      </c>
      <c r="M48" s="1"/>
      <c r="N48" s="1"/>
      <c r="O48" s="1"/>
      <c r="P48" s="1">
        <v>0.028</v>
      </c>
      <c r="Q48" s="1">
        <v>0.0155</v>
      </c>
      <c r="R48" s="1">
        <f t="shared" si="15"/>
        <v>3.5222489634497565E-06</v>
      </c>
      <c r="S48" s="1">
        <v>0.2725</v>
      </c>
      <c r="T48" s="1">
        <v>0.118</v>
      </c>
      <c r="U48" s="1">
        <f t="shared" si="9"/>
        <v>0.0019866855982648693</v>
      </c>
      <c r="V48" s="1">
        <v>0.016</v>
      </c>
      <c r="W48" s="1"/>
      <c r="X48" s="1">
        <f t="shared" si="10"/>
        <v>0.016</v>
      </c>
      <c r="Y48" s="1">
        <v>0.0185</v>
      </c>
      <c r="Z48" s="1"/>
      <c r="AA48" s="1">
        <f t="shared" si="11"/>
        <v>4.3008403427644265E-06</v>
      </c>
      <c r="AB48" s="1">
        <f t="shared" si="12"/>
        <v>4.3008403427644265E-06</v>
      </c>
      <c r="AC48" s="1">
        <f t="shared" si="13"/>
        <v>0.002164831892132652</v>
      </c>
      <c r="AD48" s="1" t="s">
        <v>1559</v>
      </c>
      <c r="AE48" s="8">
        <v>1986</v>
      </c>
      <c r="AF48" s="1" t="s">
        <v>1338</v>
      </c>
      <c r="AG48" s="11" t="s">
        <v>1560</v>
      </c>
      <c r="AH48" s="1"/>
      <c r="AI48" s="13" t="s">
        <v>1383</v>
      </c>
    </row>
    <row r="49" spans="1:35" ht="15.75">
      <c r="A49" s="1" t="s">
        <v>374</v>
      </c>
      <c r="B49" s="1" t="s">
        <v>558</v>
      </c>
      <c r="C49" s="5" t="s">
        <v>1045</v>
      </c>
      <c r="D49" s="5" t="s">
        <v>522</v>
      </c>
      <c r="E49" s="5" t="s">
        <v>1912</v>
      </c>
      <c r="F49" s="6" t="s">
        <v>1913</v>
      </c>
      <c r="G49" s="1" t="s">
        <v>291</v>
      </c>
      <c r="H49" s="1">
        <v>10</v>
      </c>
      <c r="I49" s="1" t="s">
        <v>1329</v>
      </c>
      <c r="J49" s="1" t="s">
        <v>143</v>
      </c>
      <c r="K49" s="1">
        <v>29.75</v>
      </c>
      <c r="L49" s="1" t="s">
        <v>1781</v>
      </c>
      <c r="M49" s="1"/>
      <c r="N49" s="1"/>
      <c r="O49" s="1"/>
      <c r="P49" s="1">
        <v>0.0395</v>
      </c>
      <c r="Q49" s="1">
        <v>0.0185</v>
      </c>
      <c r="R49" s="1">
        <f t="shared" si="15"/>
        <v>7.078466397466451E-06</v>
      </c>
      <c r="S49" s="1">
        <v>0.3225</v>
      </c>
      <c r="T49" s="1">
        <v>0.0765</v>
      </c>
      <c r="U49" s="1">
        <f t="shared" si="9"/>
        <v>0.0009882144763746841</v>
      </c>
      <c r="V49" s="1">
        <v>0.3675</v>
      </c>
      <c r="W49" s="1"/>
      <c r="X49" s="1">
        <f t="shared" si="10"/>
        <v>0.3675</v>
      </c>
      <c r="Y49" s="1">
        <v>0.087</v>
      </c>
      <c r="Z49" s="1"/>
      <c r="AA49" s="1">
        <f t="shared" si="11"/>
        <v>0.002184669421792567</v>
      </c>
      <c r="AB49" s="1">
        <f t="shared" si="12"/>
        <v>0.002184669421792567</v>
      </c>
      <c r="AC49" s="1">
        <f t="shared" si="13"/>
        <v>2.2107239612671328</v>
      </c>
      <c r="AD49" s="1" t="s">
        <v>423</v>
      </c>
      <c r="AE49" s="8">
        <v>1945</v>
      </c>
      <c r="AF49" s="1" t="s">
        <v>1704</v>
      </c>
      <c r="AG49" s="9" t="s">
        <v>386</v>
      </c>
      <c r="AH49" s="1" t="s">
        <v>68</v>
      </c>
      <c r="AI49" s="24" t="s">
        <v>255</v>
      </c>
    </row>
    <row r="50" spans="1:35" ht="15.75">
      <c r="A50" s="1" t="s">
        <v>557</v>
      </c>
      <c r="B50" s="1" t="s">
        <v>558</v>
      </c>
      <c r="C50" s="5" t="s">
        <v>1045</v>
      </c>
      <c r="D50" s="5" t="s">
        <v>522</v>
      </c>
      <c r="E50" s="5" t="s">
        <v>1912</v>
      </c>
      <c r="F50" s="6" t="s">
        <v>1913</v>
      </c>
      <c r="G50" s="1" t="s">
        <v>404</v>
      </c>
      <c r="H50" s="1">
        <v>21.5</v>
      </c>
      <c r="I50" s="1" t="s">
        <v>1329</v>
      </c>
      <c r="J50" s="1" t="s">
        <v>143</v>
      </c>
      <c r="K50" s="1">
        <v>47.09</v>
      </c>
      <c r="L50" s="1" t="s">
        <v>1782</v>
      </c>
      <c r="M50" s="1"/>
      <c r="N50" s="1"/>
      <c r="O50" s="1"/>
      <c r="P50" s="1">
        <v>0.0355</v>
      </c>
      <c r="Q50" s="1">
        <v>0.0214</v>
      </c>
      <c r="R50" s="1">
        <f t="shared" si="15"/>
        <v>8.512448982191389E-06</v>
      </c>
      <c r="S50" s="1">
        <v>0.24</v>
      </c>
      <c r="T50" s="1">
        <v>0.085</v>
      </c>
      <c r="U50" s="1">
        <f t="shared" si="9"/>
        <v>0.0009079202768874504</v>
      </c>
      <c r="V50" s="1">
        <v>0.28</v>
      </c>
      <c r="W50" s="1"/>
      <c r="X50" s="1">
        <f t="shared" si="10"/>
        <v>0.28</v>
      </c>
      <c r="Y50" s="1">
        <v>0.063</v>
      </c>
      <c r="Z50" s="1"/>
      <c r="AA50" s="1">
        <f t="shared" si="11"/>
        <v>0.0008728286869468523</v>
      </c>
      <c r="AB50" s="1">
        <f t="shared" si="12"/>
        <v>0.0008728286869468523</v>
      </c>
      <c r="AC50" s="1">
        <f t="shared" si="13"/>
        <v>0.9613494809688581</v>
      </c>
      <c r="AD50" s="1" t="s">
        <v>401</v>
      </c>
      <c r="AE50" s="8">
        <v>1972</v>
      </c>
      <c r="AF50" s="1" t="s">
        <v>1704</v>
      </c>
      <c r="AG50" s="9" t="s">
        <v>402</v>
      </c>
      <c r="AH50" s="1"/>
      <c r="AI50" s="13" t="s">
        <v>373</v>
      </c>
    </row>
    <row r="51" spans="1:35" ht="15.75">
      <c r="A51" s="1" t="s">
        <v>292</v>
      </c>
      <c r="B51" s="1" t="s">
        <v>697</v>
      </c>
      <c r="C51" s="5" t="s">
        <v>927</v>
      </c>
      <c r="D51" s="5" t="s">
        <v>524</v>
      </c>
      <c r="E51" s="5" t="s">
        <v>1975</v>
      </c>
      <c r="F51" s="6" t="s">
        <v>1913</v>
      </c>
      <c r="G51" s="1" t="s">
        <v>698</v>
      </c>
      <c r="H51" s="1">
        <v>4.3</v>
      </c>
      <c r="I51" s="1" t="s">
        <v>1329</v>
      </c>
      <c r="J51" s="1" t="s">
        <v>165</v>
      </c>
      <c r="K51" s="1">
        <v>55.52</v>
      </c>
      <c r="L51" s="1" t="s">
        <v>1816</v>
      </c>
      <c r="M51" s="1"/>
      <c r="N51" s="1"/>
      <c r="O51" s="1"/>
      <c r="P51" s="1"/>
      <c r="Q51" s="1"/>
      <c r="R51" s="1"/>
      <c r="S51" s="1">
        <v>0.1</v>
      </c>
      <c r="T51" s="1">
        <v>0.04</v>
      </c>
      <c r="U51" s="1">
        <f t="shared" si="9"/>
        <v>8.377580409572782E-05</v>
      </c>
      <c r="V51" s="5">
        <v>0.19</v>
      </c>
      <c r="W51" s="5"/>
      <c r="X51" s="1">
        <f t="shared" si="10"/>
        <v>0.19</v>
      </c>
      <c r="Y51" s="5">
        <v>0.0095</v>
      </c>
      <c r="Z51" s="5"/>
      <c r="AA51" s="1">
        <f t="shared" si="11"/>
        <v>1.3467615006857744E-05</v>
      </c>
      <c r="AB51" s="1">
        <f t="shared" si="12"/>
        <v>1.3467615006857744E-05</v>
      </c>
      <c r="AC51" s="1">
        <f t="shared" si="13"/>
        <v>0.16075781249999999</v>
      </c>
      <c r="AD51" s="1" t="s">
        <v>783</v>
      </c>
      <c r="AE51" s="8">
        <v>1992</v>
      </c>
      <c r="AF51" s="1" t="s">
        <v>1704</v>
      </c>
      <c r="AG51" s="9" t="s">
        <v>784</v>
      </c>
      <c r="AH51" s="1" t="s">
        <v>69</v>
      </c>
      <c r="AI51" s="13" t="s">
        <v>873</v>
      </c>
    </row>
    <row r="52" spans="1:35" ht="15.75">
      <c r="A52" s="1" t="s">
        <v>1274</v>
      </c>
      <c r="B52" s="1" t="s">
        <v>1446</v>
      </c>
      <c r="C52" s="5" t="s">
        <v>1447</v>
      </c>
      <c r="D52" s="6" t="s">
        <v>1038</v>
      </c>
      <c r="E52" s="6" t="s">
        <v>1977</v>
      </c>
      <c r="F52" s="6" t="s">
        <v>1913</v>
      </c>
      <c r="G52" s="1" t="s">
        <v>1279</v>
      </c>
      <c r="H52" s="1">
        <v>10</v>
      </c>
      <c r="I52" s="1" t="s">
        <v>164</v>
      </c>
      <c r="J52" s="1" t="s">
        <v>1703</v>
      </c>
      <c r="K52" s="1">
        <v>34.4</v>
      </c>
      <c r="L52" s="1" t="s">
        <v>1783</v>
      </c>
      <c r="M52" s="1"/>
      <c r="N52" s="1"/>
      <c r="O52" s="1"/>
      <c r="P52" s="1">
        <v>0.023</v>
      </c>
      <c r="Q52" s="1">
        <v>0.012</v>
      </c>
      <c r="R52" s="1">
        <f>(4/3)*PI()*((Q52/2)^2)*(P52/2)</f>
        <v>1.7341591447815656E-06</v>
      </c>
      <c r="S52" s="1">
        <v>0.4545</v>
      </c>
      <c r="T52" s="1">
        <v>0.1818</v>
      </c>
      <c r="U52" s="1">
        <f t="shared" si="9"/>
        <v>0.007865390107784507</v>
      </c>
      <c r="V52" s="1">
        <v>0.0515</v>
      </c>
      <c r="W52" s="1">
        <v>0.864</v>
      </c>
      <c r="X52" s="1">
        <f t="shared" si="10"/>
        <v>0.9155</v>
      </c>
      <c r="Y52" s="1">
        <v>0.1364</v>
      </c>
      <c r="Z52" s="1">
        <f>(PI()*(1/3)*((Y52/2)^2)*W52)*2</f>
        <v>0.0084166856145118</v>
      </c>
      <c r="AA52" s="1">
        <f t="shared" si="11"/>
        <v>0.009169219137337073</v>
      </c>
      <c r="AB52" s="1">
        <f t="shared" si="12"/>
        <v>0.0007525335228252737</v>
      </c>
      <c r="AC52" s="1">
        <f t="shared" si="13"/>
        <v>1.1657678782215959</v>
      </c>
      <c r="AD52" s="1" t="s">
        <v>106</v>
      </c>
      <c r="AE52" s="8">
        <v>2002</v>
      </c>
      <c r="AF52" s="1" t="s">
        <v>1771</v>
      </c>
      <c r="AG52" s="9" t="s">
        <v>1280</v>
      </c>
      <c r="AH52" s="1"/>
      <c r="AI52" s="13" t="s">
        <v>1452</v>
      </c>
    </row>
    <row r="53" spans="1:35" ht="15.75">
      <c r="A53" s="1" t="s">
        <v>547</v>
      </c>
      <c r="B53" s="1" t="s">
        <v>1446</v>
      </c>
      <c r="C53" s="5" t="s">
        <v>1447</v>
      </c>
      <c r="D53" s="6" t="s">
        <v>1038</v>
      </c>
      <c r="E53" s="6" t="s">
        <v>1977</v>
      </c>
      <c r="F53" s="6" t="s">
        <v>1913</v>
      </c>
      <c r="G53" s="1" t="s">
        <v>548</v>
      </c>
      <c r="H53" s="1">
        <v>40</v>
      </c>
      <c r="I53" s="1" t="s">
        <v>164</v>
      </c>
      <c r="J53" s="1" t="s">
        <v>165</v>
      </c>
      <c r="K53" s="1">
        <v>43</v>
      </c>
      <c r="L53" s="1" t="s">
        <v>1903</v>
      </c>
      <c r="M53" s="1"/>
      <c r="N53" s="1"/>
      <c r="O53" s="1"/>
      <c r="P53" s="1">
        <v>0.025</v>
      </c>
      <c r="Q53" s="1">
        <v>0.015</v>
      </c>
      <c r="R53" s="1">
        <f>(4/3)*PI()*((Q53/2)^2)*(P53/2)</f>
        <v>2.9452431127404308E-06</v>
      </c>
      <c r="S53" s="1">
        <v>0.33</v>
      </c>
      <c r="T53" s="1">
        <v>0.07</v>
      </c>
      <c r="U53" s="1">
        <f t="shared" si="9"/>
        <v>0.0008466592201424493</v>
      </c>
      <c r="V53" s="1">
        <v>0.6</v>
      </c>
      <c r="W53" s="1"/>
      <c r="X53" s="1">
        <f t="shared" si="10"/>
        <v>0.6</v>
      </c>
      <c r="Y53" s="1">
        <v>0.02</v>
      </c>
      <c r="Z53" s="1"/>
      <c r="AA53" s="1">
        <f t="shared" si="11"/>
        <v>0.00018849555921538757</v>
      </c>
      <c r="AB53" s="1">
        <f t="shared" si="12"/>
        <v>0.00018849555921538757</v>
      </c>
      <c r="AC53" s="1">
        <f t="shared" si="13"/>
        <v>0.22263450834879403</v>
      </c>
      <c r="AD53" s="1" t="s">
        <v>633</v>
      </c>
      <c r="AE53" s="8">
        <v>1981</v>
      </c>
      <c r="AF53" s="1" t="s">
        <v>1338</v>
      </c>
      <c r="AG53" s="7" t="s">
        <v>634</v>
      </c>
      <c r="AH53" s="1"/>
      <c r="AI53" s="13" t="s">
        <v>724</v>
      </c>
    </row>
    <row r="54" spans="1:35" ht="15.75">
      <c r="A54" s="1" t="s">
        <v>1238</v>
      </c>
      <c r="B54" s="1" t="s">
        <v>1446</v>
      </c>
      <c r="C54" s="5" t="s">
        <v>1447</v>
      </c>
      <c r="D54" s="6" t="s">
        <v>1038</v>
      </c>
      <c r="E54" s="6" t="s">
        <v>1977</v>
      </c>
      <c r="F54" s="6" t="s">
        <v>1913</v>
      </c>
      <c r="G54" s="1" t="s">
        <v>1213</v>
      </c>
      <c r="H54" s="1">
        <v>51</v>
      </c>
      <c r="I54" s="1" t="s">
        <v>164</v>
      </c>
      <c r="J54" s="1" t="s">
        <v>415</v>
      </c>
      <c r="K54" s="1">
        <v>46</v>
      </c>
      <c r="L54" s="1" t="s">
        <v>1823</v>
      </c>
      <c r="M54" s="1">
        <v>0.049</v>
      </c>
      <c r="N54" s="1"/>
      <c r="O54" s="1"/>
      <c r="P54" s="1">
        <v>0.047</v>
      </c>
      <c r="Q54" s="1">
        <v>0.018</v>
      </c>
      <c r="R54" s="1">
        <f>(4/3)*PI()*((Q54/2)^2)*(P54/2)</f>
        <v>7.973362154810894E-06</v>
      </c>
      <c r="S54" s="1">
        <v>0.366</v>
      </c>
      <c r="T54" s="1">
        <v>0.09</v>
      </c>
      <c r="U54" s="1">
        <f t="shared" si="9"/>
        <v>0.0015522609301387165</v>
      </c>
      <c r="V54" s="1">
        <v>0.133</v>
      </c>
      <c r="W54" s="1">
        <v>1.561</v>
      </c>
      <c r="X54" s="1">
        <f t="shared" si="10"/>
        <v>1.694</v>
      </c>
      <c r="Y54" s="1">
        <v>0.216</v>
      </c>
      <c r="Z54" s="1">
        <f>(PI()*(1/3)*((Y54/2)^2)*W54)*2</f>
        <v>0.03813370720440451</v>
      </c>
      <c r="AA54" s="1">
        <f t="shared" si="11"/>
        <v>0.0430072975870302</v>
      </c>
      <c r="AB54" s="1">
        <f t="shared" si="12"/>
        <v>0.0048735903826256895</v>
      </c>
      <c r="AC54" s="1">
        <f t="shared" si="13"/>
        <v>27.706229508196724</v>
      </c>
      <c r="AD54" s="1" t="s">
        <v>1074</v>
      </c>
      <c r="AE54" s="8">
        <v>1930</v>
      </c>
      <c r="AF54" s="1" t="s">
        <v>1708</v>
      </c>
      <c r="AG54" s="7" t="s">
        <v>1214</v>
      </c>
      <c r="AH54" s="1"/>
      <c r="AI54" s="13" t="s">
        <v>1037</v>
      </c>
    </row>
    <row r="55" spans="1:35" ht="15.75">
      <c r="A55" s="1" t="s">
        <v>293</v>
      </c>
      <c r="B55" s="1" t="s">
        <v>1446</v>
      </c>
      <c r="C55" s="5" t="s">
        <v>1447</v>
      </c>
      <c r="D55" s="6" t="s">
        <v>1038</v>
      </c>
      <c r="E55" s="6" t="s">
        <v>1977</v>
      </c>
      <c r="F55" s="6" t="s">
        <v>1913</v>
      </c>
      <c r="G55" s="1" t="s">
        <v>725</v>
      </c>
      <c r="H55" s="1">
        <v>42</v>
      </c>
      <c r="I55" s="1" t="s">
        <v>164</v>
      </c>
      <c r="J55" s="1" t="s">
        <v>165</v>
      </c>
      <c r="K55" s="1">
        <v>40.3</v>
      </c>
      <c r="L55" s="1" t="s">
        <v>1904</v>
      </c>
      <c r="M55" s="1"/>
      <c r="N55" s="1"/>
      <c r="O55" s="1"/>
      <c r="P55" s="1"/>
      <c r="Q55" s="1"/>
      <c r="R55" s="1"/>
      <c r="S55" s="1">
        <v>0.356</v>
      </c>
      <c r="T55" s="1">
        <v>0.105</v>
      </c>
      <c r="U55" s="1">
        <f t="shared" si="9"/>
        <v>0.002055072834345763</v>
      </c>
      <c r="V55" s="1">
        <v>0.048</v>
      </c>
      <c r="W55" s="1">
        <v>0.042</v>
      </c>
      <c r="X55" s="1">
        <f t="shared" si="10"/>
        <v>0.09</v>
      </c>
      <c r="Y55" s="1">
        <v>0.03</v>
      </c>
      <c r="Z55" s="1">
        <f>(PI()*(1/3)*((Y55/2)^2)*W55)*2</f>
        <v>1.9792033717615694E-05</v>
      </c>
      <c r="AA55" s="1">
        <f t="shared" si="11"/>
        <v>5.3721234376385456E-05</v>
      </c>
      <c r="AB55" s="1">
        <f t="shared" si="12"/>
        <v>3.3929200658769765E-05</v>
      </c>
      <c r="AC55" s="1">
        <f t="shared" si="13"/>
        <v>0.026140793396010092</v>
      </c>
      <c r="AD55" s="1" t="s">
        <v>813</v>
      </c>
      <c r="AE55" s="8">
        <v>2009</v>
      </c>
      <c r="AF55" s="13" t="s">
        <v>814</v>
      </c>
      <c r="AG55" s="18" t="s">
        <v>408</v>
      </c>
      <c r="AH55" s="1"/>
      <c r="AI55" s="13" t="s">
        <v>495</v>
      </c>
    </row>
    <row r="56" spans="1:35" ht="15.75">
      <c r="A56" s="1" t="s">
        <v>1215</v>
      </c>
      <c r="B56" s="1" t="s">
        <v>1446</v>
      </c>
      <c r="C56" s="5" t="s">
        <v>1447</v>
      </c>
      <c r="D56" s="6" t="s">
        <v>1038</v>
      </c>
      <c r="E56" s="6" t="s">
        <v>1977</v>
      </c>
      <c r="F56" s="6" t="s">
        <v>1913</v>
      </c>
      <c r="G56" s="1" t="s">
        <v>1216</v>
      </c>
      <c r="H56" s="1">
        <v>102</v>
      </c>
      <c r="I56" s="1" t="s">
        <v>164</v>
      </c>
      <c r="J56" s="1" t="s">
        <v>415</v>
      </c>
      <c r="K56" s="1">
        <v>46</v>
      </c>
      <c r="L56" s="1" t="s">
        <v>1823</v>
      </c>
      <c r="M56" s="1"/>
      <c r="N56" s="1"/>
      <c r="O56" s="1"/>
      <c r="P56" s="1">
        <v>0.039</v>
      </c>
      <c r="Q56" s="1">
        <v>0.017</v>
      </c>
      <c r="R56" s="1">
        <f aca="true" t="shared" si="16" ref="R56:R62">(4/3)*PI()*((Q56/2)^2)*(P56/2)</f>
        <v>5.9014817997684265E-06</v>
      </c>
      <c r="S56" s="1">
        <v>0.106</v>
      </c>
      <c r="T56" s="1">
        <v>0.06</v>
      </c>
      <c r="U56" s="1">
        <f t="shared" si="9"/>
        <v>0.00019980529276831082</v>
      </c>
      <c r="V56" s="1">
        <v>0.0135</v>
      </c>
      <c r="W56" s="1"/>
      <c r="X56" s="1">
        <f t="shared" si="10"/>
        <v>0.0135</v>
      </c>
      <c r="Y56" s="1">
        <v>0.123</v>
      </c>
      <c r="Z56" s="1"/>
      <c r="AA56" s="1">
        <f t="shared" si="11"/>
        <v>0.00016041089898953992</v>
      </c>
      <c r="AB56" s="1">
        <f t="shared" si="12"/>
        <v>0.00016041089898953992</v>
      </c>
      <c r="AC56" s="1">
        <f t="shared" si="13"/>
        <v>0.8028360849056604</v>
      </c>
      <c r="AD56" s="1" t="s">
        <v>1074</v>
      </c>
      <c r="AE56" s="8">
        <v>1929</v>
      </c>
      <c r="AF56" s="1" t="s">
        <v>1708</v>
      </c>
      <c r="AG56" s="7" t="s">
        <v>1075</v>
      </c>
      <c r="AH56" s="1"/>
      <c r="AI56" s="13" t="s">
        <v>1127</v>
      </c>
    </row>
    <row r="57" spans="1:35" ht="15.75">
      <c r="A57" s="1" t="s">
        <v>294</v>
      </c>
      <c r="B57" s="1" t="s">
        <v>1446</v>
      </c>
      <c r="C57" s="5" t="s">
        <v>1447</v>
      </c>
      <c r="D57" s="6" t="s">
        <v>1038</v>
      </c>
      <c r="E57" s="6" t="s">
        <v>1977</v>
      </c>
      <c r="F57" s="6" t="s">
        <v>1913</v>
      </c>
      <c r="G57" s="1" t="s">
        <v>295</v>
      </c>
      <c r="H57" s="1">
        <v>130</v>
      </c>
      <c r="I57" s="1" t="s">
        <v>164</v>
      </c>
      <c r="J57" s="1" t="s">
        <v>415</v>
      </c>
      <c r="K57" s="1">
        <v>44</v>
      </c>
      <c r="L57" s="1" t="s">
        <v>1905</v>
      </c>
      <c r="M57" s="1"/>
      <c r="N57" s="1"/>
      <c r="O57" s="1"/>
      <c r="P57" s="1">
        <v>0.031</v>
      </c>
      <c r="Q57" s="1">
        <v>0.02</v>
      </c>
      <c r="R57" s="1">
        <f t="shared" si="16"/>
        <v>6.492624817418905E-06</v>
      </c>
      <c r="S57" s="1"/>
      <c r="T57" s="1"/>
      <c r="U57" s="1"/>
      <c r="V57" s="1"/>
      <c r="W57" s="1"/>
      <c r="X57" s="1"/>
      <c r="Y57" s="1"/>
      <c r="Z57" s="1"/>
      <c r="AA57" s="1"/>
      <c r="AB57" s="1"/>
      <c r="AC57" s="1"/>
      <c r="AD57" s="1" t="s">
        <v>1074</v>
      </c>
      <c r="AE57" s="8">
        <v>1930</v>
      </c>
      <c r="AF57" s="1" t="s">
        <v>1708</v>
      </c>
      <c r="AG57" s="7" t="s">
        <v>1214</v>
      </c>
      <c r="AH57" s="1"/>
      <c r="AI57" s="13" t="s">
        <v>1768</v>
      </c>
    </row>
    <row r="58" spans="1:35" ht="15.75">
      <c r="A58" s="1" t="s">
        <v>985</v>
      </c>
      <c r="B58" s="1" t="s">
        <v>1192</v>
      </c>
      <c r="C58" s="5" t="s">
        <v>1189</v>
      </c>
      <c r="D58" s="5" t="s">
        <v>1175</v>
      </c>
      <c r="E58" s="5" t="s">
        <v>1912</v>
      </c>
      <c r="F58" s="6" t="s">
        <v>1913</v>
      </c>
      <c r="G58" s="25" t="s">
        <v>1650</v>
      </c>
      <c r="H58" s="1">
        <v>4</v>
      </c>
      <c r="I58" s="1" t="s">
        <v>1329</v>
      </c>
      <c r="J58" s="1" t="s">
        <v>415</v>
      </c>
      <c r="K58" s="1">
        <v>41</v>
      </c>
      <c r="L58" s="1" t="s">
        <v>1879</v>
      </c>
      <c r="M58" s="1"/>
      <c r="N58" s="1"/>
      <c r="O58" s="1"/>
      <c r="P58" s="1">
        <v>0.08</v>
      </c>
      <c r="Q58" s="1">
        <v>0.044</v>
      </c>
      <c r="R58" s="1">
        <f t="shared" si="16"/>
        <v>8.109497836466452E-05</v>
      </c>
      <c r="S58" s="1">
        <v>0.172</v>
      </c>
      <c r="T58" s="1">
        <v>0.071</v>
      </c>
      <c r="U58" s="1">
        <f aca="true" t="shared" si="17" ref="U58:U71">(4/3)*PI()*((T58/2)^2)*(S58/2)</f>
        <v>0.00045398736558005607</v>
      </c>
      <c r="V58" s="1">
        <v>0.175</v>
      </c>
      <c r="W58" s="1"/>
      <c r="X58" s="1">
        <f aca="true" t="shared" si="18" ref="X58:X71">V58+W58</f>
        <v>0.175</v>
      </c>
      <c r="Y58" s="1">
        <v>0.021</v>
      </c>
      <c r="Z58" s="1"/>
      <c r="AA58" s="1">
        <f aca="true" t="shared" si="19" ref="AA58:AA71">Z58+AB58</f>
        <v>6.061310326019808E-05</v>
      </c>
      <c r="AB58" s="1">
        <f>PI()*((Y58/2)^2)*V58</f>
        <v>6.061310326019808E-05</v>
      </c>
      <c r="AC58" s="1">
        <f aca="true" t="shared" si="20" ref="AC58:AC71">AA58/U58</f>
        <v>0.13351275356034015</v>
      </c>
      <c r="AD58" s="1" t="s">
        <v>30</v>
      </c>
      <c r="AE58" s="8">
        <v>1965</v>
      </c>
      <c r="AF58" s="1" t="s">
        <v>1704</v>
      </c>
      <c r="AG58" s="9" t="s">
        <v>1267</v>
      </c>
      <c r="AH58" s="1" t="s">
        <v>3</v>
      </c>
      <c r="AI58" s="22" t="s">
        <v>313</v>
      </c>
    </row>
    <row r="59" spans="1:35" ht="15.75">
      <c r="A59" s="1" t="s">
        <v>934</v>
      </c>
      <c r="B59" s="1" t="s">
        <v>935</v>
      </c>
      <c r="C59" s="5" t="s">
        <v>1189</v>
      </c>
      <c r="D59" s="5" t="s">
        <v>1175</v>
      </c>
      <c r="E59" s="5" t="s">
        <v>1912</v>
      </c>
      <c r="F59" s="6" t="s">
        <v>1913</v>
      </c>
      <c r="G59" s="1" t="s">
        <v>847</v>
      </c>
      <c r="H59" s="1">
        <v>6.7</v>
      </c>
      <c r="I59" s="1" t="s">
        <v>164</v>
      </c>
      <c r="J59" s="1" t="s">
        <v>415</v>
      </c>
      <c r="K59" s="1">
        <v>45</v>
      </c>
      <c r="L59" s="1" t="s">
        <v>1788</v>
      </c>
      <c r="M59" s="1">
        <v>0.0315</v>
      </c>
      <c r="N59" s="1">
        <v>0.0205</v>
      </c>
      <c r="O59" s="1">
        <f>(4/3)*PI()*((N59/2)^2)*(M59/2)</f>
        <v>6.93133514152333E-06</v>
      </c>
      <c r="P59" s="1">
        <v>0.0465</v>
      </c>
      <c r="Q59" s="1">
        <v>0.0335</v>
      </c>
      <c r="R59" s="1">
        <f t="shared" si="16"/>
        <v>2.732380575505638E-05</v>
      </c>
      <c r="S59" s="1">
        <v>0.39</v>
      </c>
      <c r="T59" s="1">
        <v>0.145</v>
      </c>
      <c r="U59" s="1">
        <f t="shared" si="17"/>
        <v>0.00429337906021215</v>
      </c>
      <c r="V59" s="1">
        <v>0.2647</v>
      </c>
      <c r="W59" s="1"/>
      <c r="X59" s="1">
        <f t="shared" si="18"/>
        <v>0.2647</v>
      </c>
      <c r="Y59" s="1">
        <v>0.0794</v>
      </c>
      <c r="Z59" s="1"/>
      <c r="AA59" s="1">
        <f t="shared" si="19"/>
        <v>0.0013106442530004103</v>
      </c>
      <c r="AB59" s="1">
        <f>PI()*((Y59/2)^2)*V59</f>
        <v>0.0013106442530004103</v>
      </c>
      <c r="AC59" s="1">
        <f t="shared" si="20"/>
        <v>0.30527103118997534</v>
      </c>
      <c r="AD59" s="1" t="s">
        <v>848</v>
      </c>
      <c r="AE59" s="8">
        <v>1965</v>
      </c>
      <c r="AF59" s="1" t="s">
        <v>1704</v>
      </c>
      <c r="AG59" s="1" t="s">
        <v>662</v>
      </c>
      <c r="AH59" s="1"/>
      <c r="AI59" s="13" t="s">
        <v>358</v>
      </c>
    </row>
    <row r="60" spans="1:35" ht="15.75">
      <c r="A60" s="1" t="s">
        <v>983</v>
      </c>
      <c r="B60" s="1" t="s">
        <v>984</v>
      </c>
      <c r="C60" s="5" t="s">
        <v>1189</v>
      </c>
      <c r="D60" s="5" t="s">
        <v>1175</v>
      </c>
      <c r="E60" s="5" t="s">
        <v>1912</v>
      </c>
      <c r="F60" s="6" t="s">
        <v>1913</v>
      </c>
      <c r="G60" s="25" t="s">
        <v>1650</v>
      </c>
      <c r="H60" s="1">
        <v>4</v>
      </c>
      <c r="I60" s="1" t="s">
        <v>1329</v>
      </c>
      <c r="J60" s="1" t="s">
        <v>415</v>
      </c>
      <c r="K60" s="1">
        <v>41</v>
      </c>
      <c r="L60" s="1" t="s">
        <v>1879</v>
      </c>
      <c r="M60" s="1"/>
      <c r="N60" s="1"/>
      <c r="O60" s="1"/>
      <c r="P60" s="1">
        <v>0.079</v>
      </c>
      <c r="Q60" s="1">
        <v>0.044</v>
      </c>
      <c r="R60" s="1">
        <f t="shared" si="16"/>
        <v>8.008129113510621E-05</v>
      </c>
      <c r="S60" s="1">
        <v>0.174</v>
      </c>
      <c r="T60" s="1">
        <v>0.075</v>
      </c>
      <c r="U60" s="1">
        <f t="shared" si="17"/>
        <v>0.000512472301616835</v>
      </c>
      <c r="V60" s="1">
        <v>0.169</v>
      </c>
      <c r="W60" s="1"/>
      <c r="X60" s="1">
        <f t="shared" si="18"/>
        <v>0.169</v>
      </c>
      <c r="Y60" s="1">
        <v>0.02</v>
      </c>
      <c r="Z60" s="1"/>
      <c r="AA60" s="1">
        <f t="shared" si="19"/>
        <v>5.3092915845667505E-05</v>
      </c>
      <c r="AB60" s="1">
        <f>PI()*((Y60/2)^2)*V60</f>
        <v>5.3092915845667505E-05</v>
      </c>
      <c r="AC60" s="1">
        <f t="shared" si="20"/>
        <v>0.10360153256704982</v>
      </c>
      <c r="AD60" s="1" t="s">
        <v>107</v>
      </c>
      <c r="AE60" s="8">
        <v>1965</v>
      </c>
      <c r="AF60" s="1" t="s">
        <v>1704</v>
      </c>
      <c r="AG60" s="9" t="s">
        <v>1267</v>
      </c>
      <c r="AH60" s="1" t="s">
        <v>111</v>
      </c>
      <c r="AI60" s="22" t="s">
        <v>313</v>
      </c>
    </row>
    <row r="61" spans="1:35" ht="15.75">
      <c r="A61" s="1" t="s">
        <v>1094</v>
      </c>
      <c r="B61" s="1" t="s">
        <v>1190</v>
      </c>
      <c r="C61" s="6" t="s">
        <v>1095</v>
      </c>
      <c r="D61" s="6" t="s">
        <v>163</v>
      </c>
      <c r="E61" s="6" t="s">
        <v>1914</v>
      </c>
      <c r="F61" s="6" t="s">
        <v>1913</v>
      </c>
      <c r="G61" s="1" t="s">
        <v>1176</v>
      </c>
      <c r="H61" s="1">
        <v>4.5</v>
      </c>
      <c r="I61" s="1" t="s">
        <v>164</v>
      </c>
      <c r="J61" s="1" t="s">
        <v>415</v>
      </c>
      <c r="K61" s="1">
        <v>46</v>
      </c>
      <c r="L61" s="1" t="s">
        <v>1823</v>
      </c>
      <c r="M61" s="1">
        <v>0.019</v>
      </c>
      <c r="N61" s="1">
        <v>0.0123</v>
      </c>
      <c r="O61" s="1">
        <f>(4/3)*PI()*((N61/2)^2)*(M61/2)</f>
        <v>1.5050899164450659E-06</v>
      </c>
      <c r="P61" s="1">
        <v>0.024</v>
      </c>
      <c r="Q61" s="1">
        <v>0.012</v>
      </c>
      <c r="R61" s="1">
        <f t="shared" si="16"/>
        <v>1.8095573684677207E-06</v>
      </c>
      <c r="S61" s="1">
        <v>0.151</v>
      </c>
      <c r="T61" s="1">
        <v>0.061</v>
      </c>
      <c r="U61" s="1">
        <f t="shared" si="17"/>
        <v>0.0002941949676441918</v>
      </c>
      <c r="V61" s="1">
        <v>0.321</v>
      </c>
      <c r="W61" s="1"/>
      <c r="X61" s="1">
        <f t="shared" si="18"/>
        <v>0.321</v>
      </c>
      <c r="Y61" s="1">
        <v>0.027</v>
      </c>
      <c r="Z61" s="1"/>
      <c r="AA61" s="1">
        <f t="shared" si="19"/>
        <v>0.00018379023881847346</v>
      </c>
      <c r="AB61" s="1">
        <f>PI()*((Y61/2)^2)*V61</f>
        <v>0.00018379023881847346</v>
      </c>
      <c r="AC61" s="1">
        <f t="shared" si="20"/>
        <v>0.6247225786701929</v>
      </c>
      <c r="AD61" s="1" t="s">
        <v>1177</v>
      </c>
      <c r="AE61" s="8">
        <v>1941</v>
      </c>
      <c r="AF61" s="1" t="s">
        <v>1708</v>
      </c>
      <c r="AG61" s="11" t="s">
        <v>1178</v>
      </c>
      <c r="AH61" s="1"/>
      <c r="AI61" s="13" t="s">
        <v>1179</v>
      </c>
    </row>
    <row r="62" spans="1:35" ht="15.75">
      <c r="A62" s="1" t="s">
        <v>800</v>
      </c>
      <c r="B62" s="1" t="s">
        <v>801</v>
      </c>
      <c r="C62" s="5" t="s">
        <v>731</v>
      </c>
      <c r="D62" s="5" t="s">
        <v>732</v>
      </c>
      <c r="E62" s="5" t="s">
        <v>1978</v>
      </c>
      <c r="F62" s="6" t="s">
        <v>1913</v>
      </c>
      <c r="G62" s="22" t="s">
        <v>296</v>
      </c>
      <c r="H62" s="1">
        <v>2</v>
      </c>
      <c r="I62" s="1" t="s">
        <v>1759</v>
      </c>
      <c r="J62" s="1" t="s">
        <v>415</v>
      </c>
      <c r="K62" s="1">
        <v>27</v>
      </c>
      <c r="L62" s="1" t="s">
        <v>1908</v>
      </c>
      <c r="M62" s="1">
        <v>0.14</v>
      </c>
      <c r="N62" s="1">
        <v>0.0525</v>
      </c>
      <c r="O62" s="1">
        <f>(4/3)*PI()*((N62/2)^2)*(M62/2)</f>
        <v>0.00020204367753399354</v>
      </c>
      <c r="P62" s="1">
        <v>0.115</v>
      </c>
      <c r="Q62" s="1">
        <v>0.069</v>
      </c>
      <c r="R62" s="1">
        <f t="shared" si="16"/>
        <v>0.0002866781836217026</v>
      </c>
      <c r="S62" s="1">
        <v>0.277</v>
      </c>
      <c r="T62" s="1">
        <v>0.164</v>
      </c>
      <c r="U62" s="1">
        <f t="shared" si="17"/>
        <v>0.0039009114091722416</v>
      </c>
      <c r="V62" s="1">
        <v>0.494</v>
      </c>
      <c r="W62" s="1"/>
      <c r="X62" s="1">
        <f t="shared" si="18"/>
        <v>0.494</v>
      </c>
      <c r="Y62" s="1">
        <v>0.104</v>
      </c>
      <c r="Z62" s="1"/>
      <c r="AA62" s="1">
        <f t="shared" si="19"/>
        <v>0.004196464068441558</v>
      </c>
      <c r="AB62" s="1">
        <f>PI()*((Y62/2)^2)*V62</f>
        <v>0.004196464068441558</v>
      </c>
      <c r="AC62" s="1">
        <f t="shared" si="20"/>
        <v>1.0757650272637265</v>
      </c>
      <c r="AD62" s="1" t="s">
        <v>1766</v>
      </c>
      <c r="AE62" s="8">
        <v>1956</v>
      </c>
      <c r="AF62" s="1" t="s">
        <v>1785</v>
      </c>
      <c r="AG62" s="9" t="s">
        <v>1769</v>
      </c>
      <c r="AH62" s="1" t="s">
        <v>1770</v>
      </c>
      <c r="AI62" s="22" t="s">
        <v>63</v>
      </c>
    </row>
    <row r="63" spans="1:35" ht="15.75">
      <c r="A63" s="1" t="s">
        <v>1259</v>
      </c>
      <c r="B63" s="1" t="s">
        <v>1260</v>
      </c>
      <c r="C63" s="5" t="s">
        <v>1185</v>
      </c>
      <c r="D63" s="5" t="s">
        <v>297</v>
      </c>
      <c r="E63" s="5" t="s">
        <v>1977</v>
      </c>
      <c r="F63" s="6" t="s">
        <v>1913</v>
      </c>
      <c r="G63" s="1" t="s">
        <v>298</v>
      </c>
      <c r="H63" s="1">
        <v>7</v>
      </c>
      <c r="I63" s="1" t="s">
        <v>1749</v>
      </c>
      <c r="J63" s="1" t="s">
        <v>1703</v>
      </c>
      <c r="K63" s="1">
        <v>19.41</v>
      </c>
      <c r="L63" s="1" t="s">
        <v>1826</v>
      </c>
      <c r="M63" s="1"/>
      <c r="N63" s="1"/>
      <c r="O63" s="1"/>
      <c r="P63" s="1"/>
      <c r="Q63" s="1"/>
      <c r="R63" s="1"/>
      <c r="S63" s="1">
        <v>0.26</v>
      </c>
      <c r="T63" s="1">
        <v>0.106</v>
      </c>
      <c r="U63" s="1">
        <f t="shared" si="17"/>
        <v>0.001529620519081846</v>
      </c>
      <c r="V63" s="1">
        <v>0.32</v>
      </c>
      <c r="W63" s="1"/>
      <c r="X63" s="1">
        <f t="shared" si="18"/>
        <v>0.32</v>
      </c>
      <c r="Y63" s="1">
        <v>0.021</v>
      </c>
      <c r="Z63" s="1"/>
      <c r="AA63" s="1">
        <f t="shared" si="19"/>
        <v>3.694512960621597E-05</v>
      </c>
      <c r="AB63" s="1">
        <f>(1/3)*PI()*((Y63/2)^2)*V63</f>
        <v>3.694512960621597E-05</v>
      </c>
      <c r="AC63" s="1">
        <f t="shared" si="20"/>
        <v>0.02415313415669415</v>
      </c>
      <c r="AD63" s="1" t="s">
        <v>108</v>
      </c>
      <c r="AE63" s="8">
        <v>1991</v>
      </c>
      <c r="AF63" s="1" t="s">
        <v>1771</v>
      </c>
      <c r="AG63" s="9" t="s">
        <v>1261</v>
      </c>
      <c r="AH63" s="1"/>
      <c r="AI63" s="13" t="s">
        <v>319</v>
      </c>
    </row>
    <row r="64" spans="1:35" ht="15.75">
      <c r="A64" s="1" t="s">
        <v>1594</v>
      </c>
      <c r="B64" s="1" t="s">
        <v>1595</v>
      </c>
      <c r="C64" s="5" t="s">
        <v>1596</v>
      </c>
      <c r="D64" s="6" t="s">
        <v>140</v>
      </c>
      <c r="E64" s="6" t="s">
        <v>1973</v>
      </c>
      <c r="F64" s="6" t="s">
        <v>1974</v>
      </c>
      <c r="G64" s="1" t="s">
        <v>162</v>
      </c>
      <c r="H64" s="1">
        <v>24.5</v>
      </c>
      <c r="I64" s="1" t="s">
        <v>164</v>
      </c>
      <c r="J64" s="1" t="s">
        <v>415</v>
      </c>
      <c r="K64" s="1">
        <v>44.38</v>
      </c>
      <c r="L64" s="1" t="s">
        <v>1909</v>
      </c>
      <c r="M64" s="1">
        <v>0.04</v>
      </c>
      <c r="N64" s="1">
        <v>0.028</v>
      </c>
      <c r="O64" s="1">
        <f>(4/3)*PI()*((N64/2)^2)*(M64/2)</f>
        <v>1.6420057602762653E-05</v>
      </c>
      <c r="P64" s="1">
        <v>0.024</v>
      </c>
      <c r="Q64" s="1">
        <v>0.02</v>
      </c>
      <c r="R64" s="1">
        <f aca="true" t="shared" si="21" ref="R64:R69">(4/3)*PI()*((Q64/2)^2)*(P64/2)</f>
        <v>5.026548245743669E-06</v>
      </c>
      <c r="S64" s="1">
        <v>0.15</v>
      </c>
      <c r="T64" s="1">
        <v>0.07</v>
      </c>
      <c r="U64" s="1">
        <f t="shared" si="17"/>
        <v>0.00038484510006474965</v>
      </c>
      <c r="V64" s="1">
        <v>0.25</v>
      </c>
      <c r="W64" s="1">
        <v>0.05</v>
      </c>
      <c r="X64" s="1">
        <f t="shared" si="18"/>
        <v>0.3</v>
      </c>
      <c r="Y64" s="1">
        <v>0.03</v>
      </c>
      <c r="Z64" s="1">
        <f>(PI()*(1/3)*((Y64/2)^2)*W64)*2</f>
        <v>2.3561944901923446E-05</v>
      </c>
      <c r="AA64" s="1">
        <f t="shared" si="19"/>
        <v>0.0002002765316663493</v>
      </c>
      <c r="AB64" s="1">
        <f aca="true" t="shared" si="22" ref="AB64:AB71">PI()*((Y64/2)^2)*V64</f>
        <v>0.00017671458676442585</v>
      </c>
      <c r="AC64" s="1">
        <f t="shared" si="20"/>
        <v>0.5204081632653061</v>
      </c>
      <c r="AD64" s="1" t="s">
        <v>109</v>
      </c>
      <c r="AE64" s="8">
        <v>1965</v>
      </c>
      <c r="AF64" s="1" t="s">
        <v>1704</v>
      </c>
      <c r="AG64" s="9" t="s">
        <v>1542</v>
      </c>
      <c r="AH64" s="1"/>
      <c r="AI64" s="13" t="s">
        <v>358</v>
      </c>
    </row>
    <row r="65" spans="1:35" ht="15.75">
      <c r="A65" s="1" t="s">
        <v>683</v>
      </c>
      <c r="B65" s="1" t="s">
        <v>720</v>
      </c>
      <c r="C65" s="5" t="s">
        <v>1293</v>
      </c>
      <c r="D65" s="6" t="s">
        <v>891</v>
      </c>
      <c r="E65" s="6" t="s">
        <v>1978</v>
      </c>
      <c r="F65" s="6" t="s">
        <v>1913</v>
      </c>
      <c r="G65" s="1" t="s">
        <v>992</v>
      </c>
      <c r="H65" s="1">
        <v>14.2</v>
      </c>
      <c r="I65" s="1" t="s">
        <v>1749</v>
      </c>
      <c r="J65" s="1" t="s">
        <v>415</v>
      </c>
      <c r="K65" s="1">
        <v>41.06</v>
      </c>
      <c r="L65" s="1" t="s">
        <v>1667</v>
      </c>
      <c r="M65" s="1"/>
      <c r="N65" s="1"/>
      <c r="O65" s="1"/>
      <c r="P65" s="1">
        <v>0.0268</v>
      </c>
      <c r="Q65" s="1">
        <v>0.0122</v>
      </c>
      <c r="R65" s="1">
        <f t="shared" si="21"/>
        <v>2.088589439169362E-06</v>
      </c>
      <c r="S65" s="1">
        <v>0.4099</v>
      </c>
      <c r="T65" s="1">
        <v>0.1715</v>
      </c>
      <c r="U65" s="1">
        <f t="shared" si="17"/>
        <v>0.006312549394103578</v>
      </c>
      <c r="V65" s="1">
        <v>0.4006</v>
      </c>
      <c r="W65" s="1"/>
      <c r="X65" s="1">
        <f t="shared" si="18"/>
        <v>0.4006</v>
      </c>
      <c r="Y65" s="1">
        <v>0.0653</v>
      </c>
      <c r="Z65" s="1"/>
      <c r="AA65" s="1">
        <f t="shared" si="19"/>
        <v>0.001341612786897307</v>
      </c>
      <c r="AB65" s="1">
        <f t="shared" si="22"/>
        <v>0.001341612786897307</v>
      </c>
      <c r="AC65" s="1">
        <f t="shared" si="20"/>
        <v>0.21253105570159653</v>
      </c>
      <c r="AD65" s="1" t="s">
        <v>110</v>
      </c>
      <c r="AE65" s="8">
        <v>2003</v>
      </c>
      <c r="AF65" s="1" t="s">
        <v>1771</v>
      </c>
      <c r="AG65" s="9" t="s">
        <v>734</v>
      </c>
      <c r="AH65" s="1"/>
      <c r="AI65" s="13" t="s">
        <v>361</v>
      </c>
    </row>
    <row r="66" spans="1:35" ht="15.75">
      <c r="A66" s="1" t="s">
        <v>723</v>
      </c>
      <c r="B66" s="1" t="s">
        <v>720</v>
      </c>
      <c r="C66" s="5" t="s">
        <v>1293</v>
      </c>
      <c r="D66" s="6" t="s">
        <v>891</v>
      </c>
      <c r="E66" s="6" t="s">
        <v>1978</v>
      </c>
      <c r="F66" s="6" t="s">
        <v>1913</v>
      </c>
      <c r="G66" s="1" t="s">
        <v>977</v>
      </c>
      <c r="H66" s="1">
        <v>3.5</v>
      </c>
      <c r="I66" s="1" t="s">
        <v>1749</v>
      </c>
      <c r="J66" s="1" t="s">
        <v>415</v>
      </c>
      <c r="K66" s="1">
        <v>40.48</v>
      </c>
      <c r="L66" s="1" t="s">
        <v>1668</v>
      </c>
      <c r="M66" s="1"/>
      <c r="N66" s="1"/>
      <c r="O66" s="1"/>
      <c r="P66" s="1">
        <v>0.022</v>
      </c>
      <c r="Q66" s="1">
        <v>0.012</v>
      </c>
      <c r="R66" s="1">
        <f t="shared" si="21"/>
        <v>1.6587609210954105E-06</v>
      </c>
      <c r="S66" s="1">
        <v>0.336</v>
      </c>
      <c r="T66" s="1">
        <v>0.13</v>
      </c>
      <c r="U66" s="1">
        <f t="shared" si="17"/>
        <v>0.0029732032873573807</v>
      </c>
      <c r="V66" s="1">
        <v>0.422</v>
      </c>
      <c r="W66" s="1"/>
      <c r="X66" s="1">
        <f t="shared" si="18"/>
        <v>0.422</v>
      </c>
      <c r="Y66" s="1">
        <v>0.039</v>
      </c>
      <c r="Z66" s="1"/>
      <c r="AA66" s="1">
        <f t="shared" si="19"/>
        <v>0.0005041172359546129</v>
      </c>
      <c r="AB66" s="1">
        <f t="shared" si="22"/>
        <v>0.0005041172359546129</v>
      </c>
      <c r="AC66" s="1">
        <f t="shared" si="20"/>
        <v>0.1695535714285714</v>
      </c>
      <c r="AD66" s="1" t="s">
        <v>110</v>
      </c>
      <c r="AE66" s="8">
        <v>2006</v>
      </c>
      <c r="AF66" s="1" t="s">
        <v>1771</v>
      </c>
      <c r="AG66" s="9" t="s">
        <v>893</v>
      </c>
      <c r="AH66" s="1"/>
      <c r="AI66" s="13" t="s">
        <v>343</v>
      </c>
    </row>
    <row r="67" spans="1:35" ht="15.75">
      <c r="A67" s="1" t="s">
        <v>649</v>
      </c>
      <c r="B67" s="1" t="s">
        <v>720</v>
      </c>
      <c r="C67" s="5" t="s">
        <v>1293</v>
      </c>
      <c r="D67" s="6" t="s">
        <v>891</v>
      </c>
      <c r="E67" s="6" t="s">
        <v>1978</v>
      </c>
      <c r="F67" s="6" t="s">
        <v>1913</v>
      </c>
      <c r="G67" s="1" t="s">
        <v>894</v>
      </c>
      <c r="H67" s="1"/>
      <c r="I67" s="1" t="s">
        <v>1749</v>
      </c>
      <c r="J67" s="1" t="s">
        <v>415</v>
      </c>
      <c r="K67" s="1">
        <v>3.08</v>
      </c>
      <c r="L67" s="1" t="s">
        <v>1669</v>
      </c>
      <c r="M67" s="1"/>
      <c r="N67" s="1"/>
      <c r="O67" s="1"/>
      <c r="P67" s="1">
        <v>0.025</v>
      </c>
      <c r="Q67" s="1">
        <v>0.009</v>
      </c>
      <c r="R67" s="1">
        <f t="shared" si="21"/>
        <v>1.0602875205865552E-06</v>
      </c>
      <c r="S67" s="1">
        <v>0.295</v>
      </c>
      <c r="T67" s="1">
        <v>0.125</v>
      </c>
      <c r="U67" s="1">
        <f t="shared" si="17"/>
        <v>0.0024134631062734083</v>
      </c>
      <c r="V67" s="1">
        <v>0.285</v>
      </c>
      <c r="W67" s="1"/>
      <c r="X67" s="1">
        <f t="shared" si="18"/>
        <v>0.285</v>
      </c>
      <c r="Y67" s="1">
        <v>0.027</v>
      </c>
      <c r="Z67" s="1"/>
      <c r="AA67" s="1">
        <f t="shared" si="19"/>
        <v>0.00016317824941827083</v>
      </c>
      <c r="AB67" s="1">
        <f t="shared" si="22"/>
        <v>0.00016317824941827083</v>
      </c>
      <c r="AC67" s="1">
        <f t="shared" si="20"/>
        <v>0.06761166101694917</v>
      </c>
      <c r="AD67" s="1" t="s">
        <v>104</v>
      </c>
      <c r="AE67" s="8">
        <v>1967</v>
      </c>
      <c r="AF67" s="1" t="s">
        <v>1426</v>
      </c>
      <c r="AG67" s="9" t="s">
        <v>566</v>
      </c>
      <c r="AH67" s="1"/>
      <c r="AI67" s="13" t="s">
        <v>1619</v>
      </c>
    </row>
    <row r="68" spans="1:35" ht="15.75">
      <c r="A68" s="1" t="s">
        <v>467</v>
      </c>
      <c r="B68" s="1" t="s">
        <v>720</v>
      </c>
      <c r="C68" s="6" t="s">
        <v>1293</v>
      </c>
      <c r="D68" s="6" t="s">
        <v>891</v>
      </c>
      <c r="E68" s="6" t="s">
        <v>1978</v>
      </c>
      <c r="F68" s="6" t="s">
        <v>1913</v>
      </c>
      <c r="G68" s="1" t="s">
        <v>1341</v>
      </c>
      <c r="H68" s="1">
        <v>32</v>
      </c>
      <c r="I68" s="1" t="s">
        <v>1749</v>
      </c>
      <c r="J68" s="1" t="s">
        <v>165</v>
      </c>
      <c r="K68" s="1">
        <v>33</v>
      </c>
      <c r="L68" s="1" t="s">
        <v>1819</v>
      </c>
      <c r="M68" s="1"/>
      <c r="N68" s="1"/>
      <c r="O68" s="1"/>
      <c r="P68" s="1">
        <v>0.019</v>
      </c>
      <c r="Q68" s="1">
        <v>0.012</v>
      </c>
      <c r="R68" s="1">
        <f t="shared" si="21"/>
        <v>1.4325662500369457E-06</v>
      </c>
      <c r="S68" s="1">
        <v>0.41</v>
      </c>
      <c r="T68" s="1">
        <v>0.13</v>
      </c>
      <c r="U68" s="1">
        <f t="shared" si="17"/>
        <v>0.003628015916120613</v>
      </c>
      <c r="V68" s="1">
        <v>0.44</v>
      </c>
      <c r="W68" s="1"/>
      <c r="X68" s="1">
        <f t="shared" si="18"/>
        <v>0.44</v>
      </c>
      <c r="Y68" s="1">
        <v>0.038</v>
      </c>
      <c r="Z68" s="1"/>
      <c r="AA68" s="1">
        <f t="shared" si="19"/>
        <v>0.0004990105770962027</v>
      </c>
      <c r="AB68" s="1">
        <f t="shared" si="22"/>
        <v>0.0004990105770962027</v>
      </c>
      <c r="AC68" s="1">
        <f t="shared" si="20"/>
        <v>0.13754365709337563</v>
      </c>
      <c r="AD68" s="1" t="s">
        <v>1159</v>
      </c>
      <c r="AE68" s="8">
        <v>1956</v>
      </c>
      <c r="AF68" s="1" t="s">
        <v>1708</v>
      </c>
      <c r="AG68" s="11" t="s">
        <v>468</v>
      </c>
      <c r="AH68" s="1"/>
      <c r="AI68" s="13" t="s">
        <v>1483</v>
      </c>
    </row>
    <row r="69" spans="1:35" ht="15.75">
      <c r="A69" s="1" t="s">
        <v>567</v>
      </c>
      <c r="B69" s="1" t="s">
        <v>720</v>
      </c>
      <c r="C69" s="5" t="s">
        <v>1293</v>
      </c>
      <c r="D69" s="6" t="s">
        <v>891</v>
      </c>
      <c r="E69" s="6" t="s">
        <v>1978</v>
      </c>
      <c r="F69" s="6" t="s">
        <v>1913</v>
      </c>
      <c r="G69" s="1" t="s">
        <v>1672</v>
      </c>
      <c r="H69" s="1">
        <v>13.5</v>
      </c>
      <c r="I69" s="1" t="s">
        <v>1749</v>
      </c>
      <c r="J69" s="1" t="s">
        <v>415</v>
      </c>
      <c r="K69" s="1">
        <v>43</v>
      </c>
      <c r="L69" s="1" t="s">
        <v>1670</v>
      </c>
      <c r="M69" s="1"/>
      <c r="N69" s="1"/>
      <c r="O69" s="1"/>
      <c r="P69" s="1">
        <v>0.0275</v>
      </c>
      <c r="Q69" s="1">
        <v>0.013</v>
      </c>
      <c r="R69" s="1">
        <f t="shared" si="21"/>
        <v>2.433425309593094E-06</v>
      </c>
      <c r="S69" s="1">
        <v>0.43</v>
      </c>
      <c r="T69" s="1">
        <v>0.185</v>
      </c>
      <c r="U69" s="1">
        <f t="shared" si="17"/>
        <v>0.007705672280786263</v>
      </c>
      <c r="V69" s="1">
        <v>0.375</v>
      </c>
      <c r="W69" s="1"/>
      <c r="X69" s="1">
        <f t="shared" si="18"/>
        <v>0.375</v>
      </c>
      <c r="Y69" s="1">
        <v>0.05</v>
      </c>
      <c r="Z69" s="1"/>
      <c r="AA69" s="1">
        <f t="shared" si="19"/>
        <v>0.0007363107781851078</v>
      </c>
      <c r="AB69" s="1">
        <f t="shared" si="22"/>
        <v>0.0007363107781851078</v>
      </c>
      <c r="AC69" s="1">
        <f t="shared" si="20"/>
        <v>0.09555438530925649</v>
      </c>
      <c r="AD69" s="1" t="s">
        <v>211</v>
      </c>
      <c r="AE69" s="8">
        <v>1994</v>
      </c>
      <c r="AF69" s="13" t="s">
        <v>1771</v>
      </c>
      <c r="AG69" s="14" t="s">
        <v>898</v>
      </c>
      <c r="AH69" s="1"/>
      <c r="AI69" s="13" t="s">
        <v>1510</v>
      </c>
    </row>
    <row r="70" spans="1:35" ht="15.75">
      <c r="A70" s="1" t="s">
        <v>753</v>
      </c>
      <c r="B70" s="1" t="s">
        <v>754</v>
      </c>
      <c r="C70" s="5" t="s">
        <v>973</v>
      </c>
      <c r="D70" s="5" t="s">
        <v>986</v>
      </c>
      <c r="E70" s="5" t="s">
        <v>1972</v>
      </c>
      <c r="F70" s="6" t="s">
        <v>1913</v>
      </c>
      <c r="G70" s="1" t="s">
        <v>1775</v>
      </c>
      <c r="H70" s="1">
        <v>13.5</v>
      </c>
      <c r="I70" s="1" t="s">
        <v>164</v>
      </c>
      <c r="J70" s="1" t="s">
        <v>415</v>
      </c>
      <c r="K70" s="1">
        <v>50.5</v>
      </c>
      <c r="L70" s="1" t="s">
        <v>1671</v>
      </c>
      <c r="M70" s="1"/>
      <c r="N70" s="1"/>
      <c r="O70" s="1"/>
      <c r="P70" s="1"/>
      <c r="Q70" s="1"/>
      <c r="R70" s="1"/>
      <c r="S70" s="1">
        <v>0.4629</v>
      </c>
      <c r="T70" s="1">
        <v>0.2</v>
      </c>
      <c r="U70" s="1">
        <f t="shared" si="17"/>
        <v>0.009694954928978101</v>
      </c>
      <c r="V70" s="1">
        <v>0.7571</v>
      </c>
      <c r="W70" s="1"/>
      <c r="X70" s="1">
        <f t="shared" si="18"/>
        <v>0.7571</v>
      </c>
      <c r="Y70" s="1">
        <v>0.0571</v>
      </c>
      <c r="Z70" s="1"/>
      <c r="AA70" s="1">
        <f t="shared" si="19"/>
        <v>0.0019387211316260564</v>
      </c>
      <c r="AB70" s="1">
        <f t="shared" si="22"/>
        <v>0.0019387211316260564</v>
      </c>
      <c r="AC70" s="1">
        <f t="shared" si="20"/>
        <v>0.19997216550550873</v>
      </c>
      <c r="AD70" s="1" t="s">
        <v>212</v>
      </c>
      <c r="AE70" s="8">
        <v>2008</v>
      </c>
      <c r="AF70" s="1" t="s">
        <v>1771</v>
      </c>
      <c r="AG70" s="9" t="s">
        <v>1772</v>
      </c>
      <c r="AH70" s="1"/>
      <c r="AI70" s="13" t="s">
        <v>1776</v>
      </c>
    </row>
    <row r="71" spans="1:35" ht="15.75">
      <c r="A71" s="1" t="s">
        <v>1180</v>
      </c>
      <c r="B71" s="1" t="s">
        <v>1181</v>
      </c>
      <c r="C71" s="5" t="s">
        <v>1451</v>
      </c>
      <c r="D71" s="6" t="s">
        <v>163</v>
      </c>
      <c r="E71" s="6" t="s">
        <v>1914</v>
      </c>
      <c r="F71" s="6" t="s">
        <v>1913</v>
      </c>
      <c r="G71" s="1" t="s">
        <v>1191</v>
      </c>
      <c r="H71" s="1">
        <v>26</v>
      </c>
      <c r="I71" s="1" t="s">
        <v>164</v>
      </c>
      <c r="J71" s="1" t="s">
        <v>415</v>
      </c>
      <c r="K71" s="1">
        <v>35</v>
      </c>
      <c r="L71" s="1" t="s">
        <v>1854</v>
      </c>
      <c r="M71" s="1"/>
      <c r="N71" s="1"/>
      <c r="O71" s="1"/>
      <c r="P71" s="1"/>
      <c r="Q71" s="1"/>
      <c r="R71" s="1"/>
      <c r="S71" s="1">
        <v>0.11</v>
      </c>
      <c r="T71" s="1">
        <v>0.06</v>
      </c>
      <c r="U71" s="1">
        <f t="shared" si="17"/>
        <v>0.00020734511513692633</v>
      </c>
      <c r="V71" s="1">
        <v>0.1125</v>
      </c>
      <c r="W71" s="1"/>
      <c r="X71" s="1">
        <f t="shared" si="18"/>
        <v>0.1125</v>
      </c>
      <c r="Y71" s="1">
        <v>0.015</v>
      </c>
      <c r="Z71" s="1"/>
      <c r="AA71" s="1">
        <f t="shared" si="19"/>
        <v>1.988039101099791E-05</v>
      </c>
      <c r="AB71" s="1">
        <f t="shared" si="22"/>
        <v>1.988039101099791E-05</v>
      </c>
      <c r="AC71" s="1">
        <f t="shared" si="20"/>
        <v>0.09588068181818182</v>
      </c>
      <c r="AD71" s="1" t="s">
        <v>1790</v>
      </c>
      <c r="AE71" s="8">
        <v>1938</v>
      </c>
      <c r="AF71" s="1" t="s">
        <v>1426</v>
      </c>
      <c r="AG71" s="9"/>
      <c r="AH71" s="1"/>
      <c r="AI71" s="13" t="s">
        <v>131</v>
      </c>
    </row>
    <row r="72" spans="1:35" ht="15.75">
      <c r="A72" s="1" t="s">
        <v>299</v>
      </c>
      <c r="B72" s="1" t="s">
        <v>1181</v>
      </c>
      <c r="C72" s="5" t="s">
        <v>1451</v>
      </c>
      <c r="D72" s="6" t="s">
        <v>163</v>
      </c>
      <c r="E72" s="6" t="s">
        <v>1914</v>
      </c>
      <c r="F72" s="6" t="s">
        <v>1913</v>
      </c>
      <c r="G72" s="1" t="s">
        <v>160</v>
      </c>
      <c r="H72" s="1">
        <v>21</v>
      </c>
      <c r="I72" s="1" t="s">
        <v>164</v>
      </c>
      <c r="J72" s="1" t="s">
        <v>165</v>
      </c>
      <c r="K72" s="1">
        <v>29</v>
      </c>
      <c r="L72" s="1" t="s">
        <v>581</v>
      </c>
      <c r="M72" s="1"/>
      <c r="N72" s="1"/>
      <c r="O72" s="1"/>
      <c r="P72" s="1">
        <v>0.033</v>
      </c>
      <c r="Q72" s="1">
        <v>0.019</v>
      </c>
      <c r="R72" s="1">
        <f>(4/3)*PI()*((Q72/2)^2)*(P72/2)</f>
        <v>6.237632213702534E-06</v>
      </c>
      <c r="S72" s="1"/>
      <c r="T72" s="1"/>
      <c r="U72" s="1"/>
      <c r="V72" s="1"/>
      <c r="W72" s="1"/>
      <c r="X72" s="1"/>
      <c r="Y72" s="1"/>
      <c r="Z72" s="1"/>
      <c r="AA72" s="1"/>
      <c r="AB72" s="1"/>
      <c r="AC72" s="1"/>
      <c r="AD72" s="1" t="s">
        <v>1159</v>
      </c>
      <c r="AE72" s="8">
        <v>1959</v>
      </c>
      <c r="AF72" s="1" t="s">
        <v>1708</v>
      </c>
      <c r="AG72" s="7" t="s">
        <v>582</v>
      </c>
      <c r="AH72" s="1"/>
      <c r="AI72" s="13" t="s">
        <v>1488</v>
      </c>
    </row>
    <row r="73" spans="1:35" ht="15.75">
      <c r="A73" s="1" t="s">
        <v>1086</v>
      </c>
      <c r="B73" s="1" t="s">
        <v>1181</v>
      </c>
      <c r="C73" s="5" t="s">
        <v>1451</v>
      </c>
      <c r="D73" s="6" t="s">
        <v>163</v>
      </c>
      <c r="E73" s="6" t="s">
        <v>1914</v>
      </c>
      <c r="F73" s="6" t="s">
        <v>1913</v>
      </c>
      <c r="G73" s="1" t="s">
        <v>917</v>
      </c>
      <c r="H73" s="1">
        <v>25</v>
      </c>
      <c r="I73" s="1" t="s">
        <v>164</v>
      </c>
      <c r="J73" s="1" t="s">
        <v>415</v>
      </c>
      <c r="K73" s="1">
        <v>21.27</v>
      </c>
      <c r="L73" s="1" t="s">
        <v>1589</v>
      </c>
      <c r="M73" s="1"/>
      <c r="N73" s="1"/>
      <c r="O73" s="1"/>
      <c r="P73" s="1"/>
      <c r="Q73" s="1"/>
      <c r="R73" s="1"/>
      <c r="S73" s="1">
        <v>0.088</v>
      </c>
      <c r="T73" s="1">
        <v>0.05</v>
      </c>
      <c r="U73" s="1">
        <f aca="true" t="shared" si="23" ref="U73:U100">(4/3)*PI()*((T73/2)^2)*(S73/2)</f>
        <v>0.00011519173063162575</v>
      </c>
      <c r="V73" s="1">
        <v>0.078</v>
      </c>
      <c r="W73" s="1"/>
      <c r="X73" s="1">
        <f aca="true" t="shared" si="24" ref="X73:X100">V73+W73</f>
        <v>0.078</v>
      </c>
      <c r="Y73" s="1">
        <v>0.013</v>
      </c>
      <c r="Z73" s="1"/>
      <c r="AA73" s="1">
        <f aca="true" t="shared" si="25" ref="AA73:AA100">Z73+AB73</f>
        <v>1.0353118589905161E-05</v>
      </c>
      <c r="AB73" s="1">
        <f aca="true" t="shared" si="26" ref="AB73:AB100">PI()*((Y73/2)^2)*V73</f>
        <v>1.0353118589905161E-05</v>
      </c>
      <c r="AC73" s="1">
        <f aca="true" t="shared" si="27" ref="AC73:AC100">AA73/U73</f>
        <v>0.08987727272727271</v>
      </c>
      <c r="AD73" s="1" t="s">
        <v>1159</v>
      </c>
      <c r="AE73" s="8">
        <v>1958</v>
      </c>
      <c r="AF73" s="1" t="s">
        <v>1704</v>
      </c>
      <c r="AG73" s="9" t="s">
        <v>994</v>
      </c>
      <c r="AH73" s="1"/>
      <c r="AI73" s="13" t="s">
        <v>330</v>
      </c>
    </row>
    <row r="74" spans="1:35" ht="15.75">
      <c r="A74" s="1" t="s">
        <v>635</v>
      </c>
      <c r="B74" s="1" t="s">
        <v>636</v>
      </c>
      <c r="C74" s="5" t="s">
        <v>637</v>
      </c>
      <c r="D74" s="5" t="s">
        <v>732</v>
      </c>
      <c r="E74" s="5" t="s">
        <v>1978</v>
      </c>
      <c r="F74" s="6" t="s">
        <v>1913</v>
      </c>
      <c r="G74" s="1" t="s">
        <v>276</v>
      </c>
      <c r="H74" s="1">
        <v>6.3</v>
      </c>
      <c r="I74" s="1" t="s">
        <v>1749</v>
      </c>
      <c r="J74" s="1" t="s">
        <v>165</v>
      </c>
      <c r="K74" s="1">
        <v>43.2</v>
      </c>
      <c r="L74" s="1" t="s">
        <v>1868</v>
      </c>
      <c r="M74" s="1"/>
      <c r="N74" s="1"/>
      <c r="O74" s="1"/>
      <c r="P74" s="1"/>
      <c r="Q74" s="1"/>
      <c r="R74" s="1"/>
      <c r="S74" s="1">
        <v>0.219</v>
      </c>
      <c r="T74" s="1">
        <v>0.101</v>
      </c>
      <c r="U74" s="1">
        <f t="shared" si="23"/>
        <v>0.0011697296130633362</v>
      </c>
      <c r="V74" s="1">
        <v>0.64</v>
      </c>
      <c r="W74" s="1"/>
      <c r="X74" s="1">
        <f t="shared" si="24"/>
        <v>0.64</v>
      </c>
      <c r="Y74" s="1">
        <v>0.026</v>
      </c>
      <c r="Z74" s="1"/>
      <c r="AA74" s="1">
        <f t="shared" si="25"/>
        <v>0.000339794661412272</v>
      </c>
      <c r="AB74" s="1">
        <f t="shared" si="26"/>
        <v>0.000339794661412272</v>
      </c>
      <c r="AC74" s="1">
        <f t="shared" si="27"/>
        <v>0.2904899197365823</v>
      </c>
      <c r="AD74" s="1" t="s">
        <v>191</v>
      </c>
      <c r="AE74" s="8">
        <v>1999</v>
      </c>
      <c r="AF74" s="1" t="s">
        <v>1771</v>
      </c>
      <c r="AG74" s="9" t="s">
        <v>535</v>
      </c>
      <c r="AH74" s="1"/>
      <c r="AI74" s="13" t="s">
        <v>253</v>
      </c>
    </row>
    <row r="75" spans="1:35" ht="15.75">
      <c r="A75" s="1" t="s">
        <v>868</v>
      </c>
      <c r="B75" s="1" t="s">
        <v>1150</v>
      </c>
      <c r="C75" s="5" t="s">
        <v>1146</v>
      </c>
      <c r="D75" s="6" t="s">
        <v>1326</v>
      </c>
      <c r="E75" s="6" t="s">
        <v>1912</v>
      </c>
      <c r="F75" s="6" t="s">
        <v>1913</v>
      </c>
      <c r="G75" s="1" t="s">
        <v>277</v>
      </c>
      <c r="H75" s="1">
        <v>18</v>
      </c>
      <c r="I75" s="1" t="s">
        <v>164</v>
      </c>
      <c r="J75" s="1" t="s">
        <v>415</v>
      </c>
      <c r="K75" s="1">
        <v>45.58</v>
      </c>
      <c r="L75" s="1" t="s">
        <v>1760</v>
      </c>
      <c r="M75" s="1"/>
      <c r="N75" s="1"/>
      <c r="O75" s="1"/>
      <c r="P75" s="1">
        <v>0.046</v>
      </c>
      <c r="Q75" s="1">
        <v>0.024</v>
      </c>
      <c r="R75" s="1">
        <f>(4/3)*PI()*((Q75/2)^2)*(P75/2)</f>
        <v>1.3873273158252525E-05</v>
      </c>
      <c r="S75" s="1">
        <v>0.15</v>
      </c>
      <c r="T75" s="1">
        <v>0.06</v>
      </c>
      <c r="U75" s="1">
        <f t="shared" si="23"/>
        <v>0.0002827433388230813</v>
      </c>
      <c r="V75" s="1">
        <v>0.08</v>
      </c>
      <c r="W75" s="1"/>
      <c r="X75" s="1">
        <f t="shared" si="24"/>
        <v>0.08</v>
      </c>
      <c r="Y75" s="1">
        <v>0.018</v>
      </c>
      <c r="Z75" s="1"/>
      <c r="AA75" s="1">
        <f t="shared" si="25"/>
        <v>2.0357520395261858E-05</v>
      </c>
      <c r="AB75" s="1">
        <f t="shared" si="26"/>
        <v>2.0357520395261858E-05</v>
      </c>
      <c r="AC75" s="1">
        <f t="shared" si="27"/>
        <v>0.07200000000000001</v>
      </c>
      <c r="AD75" s="1" t="s">
        <v>705</v>
      </c>
      <c r="AE75" s="8">
        <v>1968</v>
      </c>
      <c r="AF75" s="1" t="s">
        <v>1704</v>
      </c>
      <c r="AG75" s="9" t="s">
        <v>456</v>
      </c>
      <c r="AH75" s="1"/>
      <c r="AI75" s="13" t="s">
        <v>269</v>
      </c>
    </row>
    <row r="76" spans="1:35" ht="15.75">
      <c r="A76" s="1" t="s">
        <v>1149</v>
      </c>
      <c r="B76" s="1" t="s">
        <v>1150</v>
      </c>
      <c r="C76" s="5" t="s">
        <v>1146</v>
      </c>
      <c r="D76" s="6" t="s">
        <v>1326</v>
      </c>
      <c r="E76" s="6" t="s">
        <v>1912</v>
      </c>
      <c r="F76" s="6" t="s">
        <v>1913</v>
      </c>
      <c r="G76" s="1" t="s">
        <v>1722</v>
      </c>
      <c r="H76" s="1">
        <v>18</v>
      </c>
      <c r="I76" s="1" t="s">
        <v>164</v>
      </c>
      <c r="J76" s="1" t="s">
        <v>415</v>
      </c>
      <c r="K76" s="1">
        <v>47</v>
      </c>
      <c r="L76" s="1" t="s">
        <v>1916</v>
      </c>
      <c r="M76" s="1">
        <v>0.079</v>
      </c>
      <c r="N76" s="1"/>
      <c r="O76" s="1"/>
      <c r="P76" s="1">
        <v>0.058</v>
      </c>
      <c r="Q76" s="1"/>
      <c r="R76" s="1"/>
      <c r="S76" s="1">
        <v>0.32</v>
      </c>
      <c r="T76" s="1">
        <v>0.06</v>
      </c>
      <c r="U76" s="1">
        <f t="shared" si="23"/>
        <v>0.0006031857894892403</v>
      </c>
      <c r="V76" s="1">
        <v>0.164</v>
      </c>
      <c r="W76" s="1"/>
      <c r="X76" s="1">
        <f t="shared" si="24"/>
        <v>0.164</v>
      </c>
      <c r="Y76" s="1">
        <v>0.048</v>
      </c>
      <c r="Z76" s="1"/>
      <c r="AA76" s="1">
        <f t="shared" si="25"/>
        <v>0.00029676740842870625</v>
      </c>
      <c r="AB76" s="1">
        <f t="shared" si="26"/>
        <v>0.00029676740842870625</v>
      </c>
      <c r="AC76" s="1">
        <f t="shared" si="27"/>
        <v>0.49200000000000005</v>
      </c>
      <c r="AD76" s="1" t="s">
        <v>821</v>
      </c>
      <c r="AE76" s="8">
        <v>1974</v>
      </c>
      <c r="AF76" s="1" t="s">
        <v>1704</v>
      </c>
      <c r="AG76" s="1" t="s">
        <v>822</v>
      </c>
      <c r="AH76" s="1"/>
      <c r="AI76" s="13" t="s">
        <v>317</v>
      </c>
    </row>
    <row r="77" spans="1:35" ht="15.75">
      <c r="A77" s="1" t="s">
        <v>278</v>
      </c>
      <c r="B77" s="1" t="s">
        <v>439</v>
      </c>
      <c r="C77" s="5" t="s">
        <v>1367</v>
      </c>
      <c r="D77" s="5" t="s">
        <v>990</v>
      </c>
      <c r="E77" s="5" t="s">
        <v>1912</v>
      </c>
      <c r="F77" s="6" t="s">
        <v>1913</v>
      </c>
      <c r="G77" s="1" t="s">
        <v>1460</v>
      </c>
      <c r="H77" s="1">
        <v>8.9</v>
      </c>
      <c r="I77" s="1" t="s">
        <v>1329</v>
      </c>
      <c r="J77" s="1" t="s">
        <v>415</v>
      </c>
      <c r="K77" s="1">
        <v>45</v>
      </c>
      <c r="L77" s="1" t="s">
        <v>1917</v>
      </c>
      <c r="M77" s="1"/>
      <c r="N77" s="1"/>
      <c r="O77" s="1"/>
      <c r="P77" s="1"/>
      <c r="Q77" s="1"/>
      <c r="R77" s="1"/>
      <c r="S77" s="1">
        <v>0.18</v>
      </c>
      <c r="T77" s="1">
        <v>0.095</v>
      </c>
      <c r="U77" s="1">
        <f t="shared" si="23"/>
        <v>0.0008505862109594364</v>
      </c>
      <c r="V77" s="1">
        <v>0.14</v>
      </c>
      <c r="W77" s="1"/>
      <c r="X77" s="1">
        <f t="shared" si="24"/>
        <v>0.14</v>
      </c>
      <c r="Y77" s="1">
        <v>0.022</v>
      </c>
      <c r="Z77" s="1"/>
      <c r="AA77" s="1">
        <f t="shared" si="25"/>
        <v>5.3218579551811094E-05</v>
      </c>
      <c r="AB77" s="1">
        <f t="shared" si="26"/>
        <v>5.3218579551811094E-05</v>
      </c>
      <c r="AC77" s="1">
        <f t="shared" si="27"/>
        <v>0.06256694367497692</v>
      </c>
      <c r="AD77" s="1" t="s">
        <v>192</v>
      </c>
      <c r="AE77" s="8">
        <v>1954</v>
      </c>
      <c r="AF77" s="1" t="s">
        <v>1704</v>
      </c>
      <c r="AG77" s="11" t="s">
        <v>1402</v>
      </c>
      <c r="AH77" s="1"/>
      <c r="AI77" s="13" t="s">
        <v>315</v>
      </c>
    </row>
    <row r="78" spans="1:35" ht="15.75">
      <c r="A78" s="1" t="s">
        <v>974</v>
      </c>
      <c r="B78" s="1" t="s">
        <v>975</v>
      </c>
      <c r="C78" s="5" t="s">
        <v>1367</v>
      </c>
      <c r="D78" s="5" t="s">
        <v>990</v>
      </c>
      <c r="E78" s="5" t="s">
        <v>1912</v>
      </c>
      <c r="F78" s="6" t="s">
        <v>1913</v>
      </c>
      <c r="G78" s="1" t="s">
        <v>976</v>
      </c>
      <c r="H78" s="1">
        <v>2.4</v>
      </c>
      <c r="I78" s="1" t="s">
        <v>1329</v>
      </c>
      <c r="J78" s="1" t="s">
        <v>415</v>
      </c>
      <c r="K78" s="1">
        <v>45</v>
      </c>
      <c r="L78" s="1" t="s">
        <v>1918</v>
      </c>
      <c r="M78" s="1"/>
      <c r="N78" s="1"/>
      <c r="O78" s="1"/>
      <c r="P78" s="1">
        <v>0.041</v>
      </c>
      <c r="Q78" s="1">
        <v>0.02</v>
      </c>
      <c r="R78" s="1">
        <f>(4/3)*PI()*((Q78/2)^2)*(P78/2)</f>
        <v>8.587019919812101E-06</v>
      </c>
      <c r="S78" s="1">
        <v>0.191</v>
      </c>
      <c r="T78" s="1">
        <v>0.088</v>
      </c>
      <c r="U78" s="1">
        <f t="shared" si="23"/>
        <v>0.0007744570433825461</v>
      </c>
      <c r="V78" s="1">
        <v>0.223</v>
      </c>
      <c r="W78" s="1"/>
      <c r="X78" s="1">
        <f t="shared" si="24"/>
        <v>0.223</v>
      </c>
      <c r="Y78" s="1">
        <v>0.023</v>
      </c>
      <c r="Z78" s="1"/>
      <c r="AA78" s="1">
        <f t="shared" si="25"/>
        <v>9.265106514150678E-05</v>
      </c>
      <c r="AB78" s="1">
        <f t="shared" si="26"/>
        <v>9.265106514150678E-05</v>
      </c>
      <c r="AC78" s="1">
        <f t="shared" si="27"/>
        <v>0.11963357546190127</v>
      </c>
      <c r="AD78" s="1" t="s">
        <v>848</v>
      </c>
      <c r="AE78" s="8">
        <v>1966</v>
      </c>
      <c r="AF78" s="1" t="s">
        <v>1704</v>
      </c>
      <c r="AG78" s="1" t="s">
        <v>825</v>
      </c>
      <c r="AH78" s="1" t="s">
        <v>112</v>
      </c>
      <c r="AI78" s="13" t="s">
        <v>332</v>
      </c>
    </row>
    <row r="79" spans="1:35" ht="15.75">
      <c r="A79" s="1" t="s">
        <v>422</v>
      </c>
      <c r="B79" s="1" t="s">
        <v>1253</v>
      </c>
      <c r="C79" s="5" t="s">
        <v>1463</v>
      </c>
      <c r="D79" s="5" t="s">
        <v>986</v>
      </c>
      <c r="E79" s="5" t="s">
        <v>1972</v>
      </c>
      <c r="F79" s="6" t="s">
        <v>1913</v>
      </c>
      <c r="G79" s="1" t="s">
        <v>1341</v>
      </c>
      <c r="H79" s="1">
        <v>32</v>
      </c>
      <c r="I79" s="1" t="s">
        <v>1749</v>
      </c>
      <c r="J79" s="1" t="s">
        <v>165</v>
      </c>
      <c r="K79" s="1">
        <v>34</v>
      </c>
      <c r="L79" s="1" t="s">
        <v>529</v>
      </c>
      <c r="M79" s="1">
        <v>0.135</v>
      </c>
      <c r="N79" s="1">
        <v>0.077</v>
      </c>
      <c r="O79" s="1">
        <f>(4/3)*PI()*((N79/2)^2)*(M79/2)</f>
        <v>0.0004190963139705124</v>
      </c>
      <c r="P79" s="1">
        <v>0.06</v>
      </c>
      <c r="Q79" s="1">
        <v>0.04</v>
      </c>
      <c r="R79" s="1">
        <f>(4/3)*PI()*((Q79/2)^2)*(P79/2)</f>
        <v>5.0265482457436686E-05</v>
      </c>
      <c r="S79" s="1">
        <v>0.54</v>
      </c>
      <c r="T79" s="1">
        <v>0.21</v>
      </c>
      <c r="U79" s="1">
        <f t="shared" si="23"/>
        <v>0.012468981242097887</v>
      </c>
      <c r="V79" s="1">
        <v>0.37</v>
      </c>
      <c r="W79" s="1"/>
      <c r="X79" s="1">
        <f t="shared" si="24"/>
        <v>0.37</v>
      </c>
      <c r="Y79" s="1">
        <v>0.07</v>
      </c>
      <c r="Z79" s="1"/>
      <c r="AA79" s="1">
        <f t="shared" si="25"/>
        <v>0.0014239268702395738</v>
      </c>
      <c r="AB79" s="1">
        <f t="shared" si="26"/>
        <v>0.0014239268702395738</v>
      </c>
      <c r="AC79" s="1">
        <f t="shared" si="27"/>
        <v>0.11419753086419755</v>
      </c>
      <c r="AD79" s="1" t="s">
        <v>193</v>
      </c>
      <c r="AE79" s="8">
        <v>1985</v>
      </c>
      <c r="AF79" s="13" t="s">
        <v>1704</v>
      </c>
      <c r="AG79" s="19">
        <v>2.977777777777778</v>
      </c>
      <c r="AH79" s="1"/>
      <c r="AI79" s="13" t="s">
        <v>1483</v>
      </c>
    </row>
    <row r="80" spans="1:35" ht="15.75">
      <c r="A80" s="1" t="s">
        <v>1254</v>
      </c>
      <c r="B80" s="1" t="s">
        <v>1253</v>
      </c>
      <c r="C80" s="5" t="s">
        <v>1463</v>
      </c>
      <c r="D80" s="5" t="s">
        <v>986</v>
      </c>
      <c r="E80" s="5" t="s">
        <v>1972</v>
      </c>
      <c r="F80" s="6" t="s">
        <v>1913</v>
      </c>
      <c r="G80" s="1" t="s">
        <v>1375</v>
      </c>
      <c r="H80" s="1">
        <v>30</v>
      </c>
      <c r="I80" s="1" t="s">
        <v>1749</v>
      </c>
      <c r="J80" s="1" t="s">
        <v>1703</v>
      </c>
      <c r="K80" s="1">
        <v>14.25</v>
      </c>
      <c r="L80" s="1" t="s">
        <v>1919</v>
      </c>
      <c r="M80" s="1"/>
      <c r="N80" s="1"/>
      <c r="O80" s="1"/>
      <c r="P80" s="1">
        <v>0.045</v>
      </c>
      <c r="Q80" s="1">
        <v>0.024</v>
      </c>
      <c r="R80" s="1">
        <f>(4/3)*PI()*((Q80/2)^2)*(P80/2)</f>
        <v>1.3571680263507906E-05</v>
      </c>
      <c r="S80" s="1">
        <v>0.526</v>
      </c>
      <c r="T80" s="1">
        <v>0.146</v>
      </c>
      <c r="U80" s="1">
        <f t="shared" si="23"/>
        <v>0.005870702569343655</v>
      </c>
      <c r="V80" s="1">
        <v>0.5333</v>
      </c>
      <c r="W80" s="1"/>
      <c r="X80" s="1">
        <f t="shared" si="24"/>
        <v>0.5333</v>
      </c>
      <c r="Y80" s="1">
        <v>0.05</v>
      </c>
      <c r="Z80" s="1"/>
      <c r="AA80" s="1">
        <f t="shared" si="25"/>
        <v>0.001047132101349648</v>
      </c>
      <c r="AB80" s="1">
        <f t="shared" si="26"/>
        <v>0.001047132101349648</v>
      </c>
      <c r="AC80" s="1">
        <f t="shared" si="27"/>
        <v>0.17836572181627613</v>
      </c>
      <c r="AD80" s="1" t="s">
        <v>1242</v>
      </c>
      <c r="AE80" s="8">
        <v>1969</v>
      </c>
      <c r="AF80" s="1" t="s">
        <v>1704</v>
      </c>
      <c r="AG80" s="9" t="s">
        <v>1363</v>
      </c>
      <c r="AH80" s="1"/>
      <c r="AI80" s="13" t="s">
        <v>341</v>
      </c>
    </row>
    <row r="81" spans="1:35" ht="15.75">
      <c r="A81" s="1" t="s">
        <v>1305</v>
      </c>
      <c r="B81" s="1" t="s">
        <v>1306</v>
      </c>
      <c r="C81" s="5" t="s">
        <v>1451</v>
      </c>
      <c r="D81" s="6" t="s">
        <v>163</v>
      </c>
      <c r="E81" s="6" t="s">
        <v>1914</v>
      </c>
      <c r="F81" s="6" t="s">
        <v>1913</v>
      </c>
      <c r="G81" s="1" t="s">
        <v>1036</v>
      </c>
      <c r="H81" s="1">
        <v>11</v>
      </c>
      <c r="I81" s="1" t="s">
        <v>164</v>
      </c>
      <c r="J81" s="1" t="s">
        <v>415</v>
      </c>
      <c r="K81" s="1">
        <v>34.45</v>
      </c>
      <c r="L81" s="1" t="s">
        <v>1920</v>
      </c>
      <c r="M81" s="1"/>
      <c r="N81" s="1"/>
      <c r="O81" s="1"/>
      <c r="P81" s="1"/>
      <c r="Q81" s="1"/>
      <c r="R81" s="1"/>
      <c r="S81" s="1">
        <v>0.1455</v>
      </c>
      <c r="T81" s="1">
        <v>0.0473</v>
      </c>
      <c r="U81" s="1">
        <f t="shared" si="23"/>
        <v>0.00017044485532778528</v>
      </c>
      <c r="V81" s="1">
        <v>0.355</v>
      </c>
      <c r="W81" s="1"/>
      <c r="X81" s="1">
        <f t="shared" si="24"/>
        <v>0.355</v>
      </c>
      <c r="Y81" s="1">
        <v>0.0375</v>
      </c>
      <c r="Z81" s="1"/>
      <c r="AA81" s="1">
        <f t="shared" si="25"/>
        <v>0.0003920854893835699</v>
      </c>
      <c r="AB81" s="1">
        <f t="shared" si="26"/>
        <v>0.0003920854893835699</v>
      </c>
      <c r="AC81" s="1">
        <f t="shared" si="27"/>
        <v>2.3003656439470928</v>
      </c>
      <c r="AD81" s="1" t="s">
        <v>1790</v>
      </c>
      <c r="AE81" s="8">
        <v>1935</v>
      </c>
      <c r="AF81" s="1" t="s">
        <v>1426</v>
      </c>
      <c r="AG81" s="9"/>
      <c r="AH81" s="1"/>
      <c r="AI81" s="13" t="s">
        <v>1507</v>
      </c>
    </row>
    <row r="82" spans="1:35" ht="15.75">
      <c r="A82" s="1" t="s">
        <v>1066</v>
      </c>
      <c r="B82" s="1" t="s">
        <v>1067</v>
      </c>
      <c r="C82" s="16" t="s">
        <v>1501</v>
      </c>
      <c r="D82" s="5" t="s">
        <v>1175</v>
      </c>
      <c r="E82" s="5" t="s">
        <v>1912</v>
      </c>
      <c r="F82" s="6" t="s">
        <v>1913</v>
      </c>
      <c r="G82" s="1" t="s">
        <v>1068</v>
      </c>
      <c r="H82" s="1">
        <v>37</v>
      </c>
      <c r="I82" s="1" t="s">
        <v>1329</v>
      </c>
      <c r="J82" s="1" t="s">
        <v>415</v>
      </c>
      <c r="K82" s="1">
        <v>33.36</v>
      </c>
      <c r="L82" s="1" t="s">
        <v>1921</v>
      </c>
      <c r="M82" s="1"/>
      <c r="N82" s="1"/>
      <c r="O82" s="1"/>
      <c r="P82" s="1">
        <v>0.06</v>
      </c>
      <c r="Q82" s="1">
        <v>0.0415</v>
      </c>
      <c r="R82" s="1">
        <f>(4/3)*PI()*((Q82/2)^2)*(P82/2)</f>
        <v>5.4106079476450215E-05</v>
      </c>
      <c r="S82" s="1">
        <v>0.204</v>
      </c>
      <c r="T82" s="1">
        <v>0.0685</v>
      </c>
      <c r="U82" s="1">
        <f t="shared" si="23"/>
        <v>0.0005011986963794281</v>
      </c>
      <c r="V82" s="1">
        <v>0.0725</v>
      </c>
      <c r="W82" s="1"/>
      <c r="X82" s="1">
        <f t="shared" si="24"/>
        <v>0.0725</v>
      </c>
      <c r="Y82" s="1">
        <v>0.025</v>
      </c>
      <c r="Z82" s="1"/>
      <c r="AA82" s="1">
        <f t="shared" si="25"/>
        <v>3.5588354278946876E-05</v>
      </c>
      <c r="AB82" s="1">
        <f t="shared" si="26"/>
        <v>3.5588354278946876E-05</v>
      </c>
      <c r="AC82" s="1">
        <f t="shared" si="27"/>
        <v>0.07100647814136576</v>
      </c>
      <c r="AD82" s="1" t="s">
        <v>194</v>
      </c>
      <c r="AE82" s="8">
        <v>2005</v>
      </c>
      <c r="AF82" s="13" t="s">
        <v>1645</v>
      </c>
      <c r="AG82" s="14" t="s">
        <v>947</v>
      </c>
      <c r="AH82" s="1"/>
      <c r="AI82" s="13" t="s">
        <v>1767</v>
      </c>
    </row>
    <row r="83" spans="1:35" ht="15.75">
      <c r="A83" s="1" t="s">
        <v>714</v>
      </c>
      <c r="B83" s="1" t="s">
        <v>523</v>
      </c>
      <c r="C83" s="5" t="s">
        <v>1045</v>
      </c>
      <c r="D83" s="5" t="s">
        <v>522</v>
      </c>
      <c r="E83" s="5" t="s">
        <v>1912</v>
      </c>
      <c r="F83" s="6" t="s">
        <v>1913</v>
      </c>
      <c r="G83" s="1" t="s">
        <v>1046</v>
      </c>
      <c r="H83" s="1">
        <v>5.3</v>
      </c>
      <c r="I83" s="1" t="s">
        <v>1329</v>
      </c>
      <c r="J83" s="1" t="s">
        <v>143</v>
      </c>
      <c r="K83" s="1">
        <v>40.85</v>
      </c>
      <c r="L83" s="1" t="s">
        <v>960</v>
      </c>
      <c r="M83" s="1"/>
      <c r="N83" s="1"/>
      <c r="O83" s="1"/>
      <c r="P83" s="1">
        <v>0.0215</v>
      </c>
      <c r="Q83" s="1">
        <v>0.03</v>
      </c>
      <c r="R83" s="1">
        <f>(4/3)*PI()*((Q83/2)^2)*(P83/2)</f>
        <v>1.013163630782708E-05</v>
      </c>
      <c r="S83" s="1">
        <v>0.186</v>
      </c>
      <c r="T83" s="1">
        <v>0.05</v>
      </c>
      <c r="U83" s="1">
        <f t="shared" si="23"/>
        <v>0.000243473430653209</v>
      </c>
      <c r="V83" s="1">
        <v>0.016</v>
      </c>
      <c r="W83" s="1"/>
      <c r="X83" s="1">
        <f t="shared" si="24"/>
        <v>0.016</v>
      </c>
      <c r="Y83" s="1">
        <v>0.019</v>
      </c>
      <c r="Z83" s="1"/>
      <c r="AA83" s="1">
        <f t="shared" si="25"/>
        <v>4.5364597917836605E-06</v>
      </c>
      <c r="AB83" s="1">
        <f t="shared" si="26"/>
        <v>4.5364597917836605E-06</v>
      </c>
      <c r="AC83" s="1">
        <f t="shared" si="27"/>
        <v>0.018632258064516124</v>
      </c>
      <c r="AD83" s="1" t="s">
        <v>961</v>
      </c>
      <c r="AE83" s="8">
        <v>1952</v>
      </c>
      <c r="AF83" s="1" t="s">
        <v>1704</v>
      </c>
      <c r="AG83" s="11" t="s">
        <v>962</v>
      </c>
      <c r="AH83" s="1"/>
      <c r="AI83" s="13" t="s">
        <v>877</v>
      </c>
    </row>
    <row r="84" spans="1:35" ht="15.75">
      <c r="A84" s="1" t="s">
        <v>1462</v>
      </c>
      <c r="B84" s="1" t="s">
        <v>1688</v>
      </c>
      <c r="C84" s="6" t="s">
        <v>1615</v>
      </c>
      <c r="D84" s="5" t="s">
        <v>167</v>
      </c>
      <c r="E84" s="6" t="s">
        <v>1973</v>
      </c>
      <c r="F84" s="6" t="s">
        <v>1974</v>
      </c>
      <c r="G84" s="1" t="s">
        <v>1687</v>
      </c>
      <c r="H84" s="1">
        <v>52.5</v>
      </c>
      <c r="I84" s="1" t="s">
        <v>1759</v>
      </c>
      <c r="J84" s="1" t="s">
        <v>415</v>
      </c>
      <c r="K84" s="1">
        <v>62</v>
      </c>
      <c r="L84" s="1" t="s">
        <v>1832</v>
      </c>
      <c r="M84" s="1"/>
      <c r="N84" s="1"/>
      <c r="O84" s="1"/>
      <c r="P84" s="1"/>
      <c r="Q84" s="1"/>
      <c r="R84" s="1"/>
      <c r="S84" s="1">
        <v>0.218</v>
      </c>
      <c r="T84" s="1">
        <v>0.055</v>
      </c>
      <c r="U84" s="1">
        <f t="shared" si="23"/>
        <v>0.00034528721256829814</v>
      </c>
      <c r="V84" s="1">
        <v>0.221</v>
      </c>
      <c r="W84" s="1">
        <v>0.22</v>
      </c>
      <c r="X84" s="1">
        <f t="shared" si="24"/>
        <v>0.441</v>
      </c>
      <c r="Y84" s="1">
        <v>0.037</v>
      </c>
      <c r="Z84" s="1">
        <f aca="true" t="shared" si="28" ref="Z84:Z90">(PI()*(1/3)*((Y84/2)^2)*W84)*2</f>
        <v>0.00015769747923469562</v>
      </c>
      <c r="AA84" s="1">
        <f t="shared" si="25"/>
        <v>0.0003953189081724302</v>
      </c>
      <c r="AB84" s="1">
        <f t="shared" si="26"/>
        <v>0.00023762142893773457</v>
      </c>
      <c r="AC84" s="1">
        <f t="shared" si="27"/>
        <v>1.1448987792857683</v>
      </c>
      <c r="AD84" s="1" t="s">
        <v>213</v>
      </c>
      <c r="AE84" s="8">
        <v>2007</v>
      </c>
      <c r="AF84" s="1" t="s">
        <v>1693</v>
      </c>
      <c r="AG84" s="10" t="s">
        <v>1692</v>
      </c>
      <c r="AH84" s="1"/>
      <c r="AI84" s="13" t="s">
        <v>1716</v>
      </c>
    </row>
    <row r="85" spans="1:35" ht="15.75">
      <c r="A85" s="1" t="s">
        <v>1689</v>
      </c>
      <c r="B85" s="1" t="s">
        <v>1688</v>
      </c>
      <c r="C85" s="6" t="s">
        <v>1615</v>
      </c>
      <c r="D85" s="5" t="s">
        <v>167</v>
      </c>
      <c r="E85" s="6" t="s">
        <v>1973</v>
      </c>
      <c r="F85" s="6" t="s">
        <v>1974</v>
      </c>
      <c r="G85" s="1" t="s">
        <v>1138</v>
      </c>
      <c r="H85" s="1">
        <v>22</v>
      </c>
      <c r="I85" s="1" t="s">
        <v>164</v>
      </c>
      <c r="J85" s="1" t="s">
        <v>415</v>
      </c>
      <c r="K85" s="1">
        <v>45.58</v>
      </c>
      <c r="L85" s="1" t="s">
        <v>1922</v>
      </c>
      <c r="M85" s="1"/>
      <c r="N85" s="1"/>
      <c r="O85" s="1"/>
      <c r="P85" s="1"/>
      <c r="Q85" s="1"/>
      <c r="R85" s="1"/>
      <c r="S85" s="1">
        <v>0.253</v>
      </c>
      <c r="T85" s="1">
        <v>0.046</v>
      </c>
      <c r="U85" s="1">
        <f t="shared" si="23"/>
        <v>0.00028030755731899806</v>
      </c>
      <c r="V85" s="1">
        <v>0.344</v>
      </c>
      <c r="W85" s="1">
        <v>0.315</v>
      </c>
      <c r="X85" s="1">
        <f t="shared" si="24"/>
        <v>0.659</v>
      </c>
      <c r="Y85" s="1">
        <v>0.04</v>
      </c>
      <c r="Z85" s="1">
        <f t="shared" si="28"/>
        <v>0.0002638937829015426</v>
      </c>
      <c r="AA85" s="1">
        <f t="shared" si="25"/>
        <v>0.0006961769320354981</v>
      </c>
      <c r="AB85" s="1">
        <f t="shared" si="26"/>
        <v>0.0004322831491339555</v>
      </c>
      <c r="AC85" s="1">
        <f t="shared" si="27"/>
        <v>2.4836181325044646</v>
      </c>
      <c r="AD85" s="1" t="s">
        <v>195</v>
      </c>
      <c r="AE85" s="8">
        <v>1942</v>
      </c>
      <c r="AF85" s="1" t="s">
        <v>1704</v>
      </c>
      <c r="AG85" s="9" t="s">
        <v>1773</v>
      </c>
      <c r="AH85" s="1"/>
      <c r="AI85" s="13" t="s">
        <v>370</v>
      </c>
    </row>
    <row r="86" spans="1:35" ht="15.75">
      <c r="A86" s="1" t="s">
        <v>1721</v>
      </c>
      <c r="B86" s="1" t="s">
        <v>1688</v>
      </c>
      <c r="C86" s="6" t="s">
        <v>1615</v>
      </c>
      <c r="D86" s="5" t="s">
        <v>167</v>
      </c>
      <c r="E86" s="6" t="s">
        <v>1973</v>
      </c>
      <c r="F86" s="6" t="s">
        <v>1974</v>
      </c>
      <c r="G86" s="1" t="s">
        <v>279</v>
      </c>
      <c r="H86" s="1">
        <v>16.8</v>
      </c>
      <c r="I86" s="1" t="s">
        <v>164</v>
      </c>
      <c r="J86" s="1" t="s">
        <v>415</v>
      </c>
      <c r="K86" s="1">
        <v>46.22</v>
      </c>
      <c r="L86" s="1" t="s">
        <v>1923</v>
      </c>
      <c r="M86" s="1">
        <v>0.161</v>
      </c>
      <c r="N86" s="1">
        <v>0.043</v>
      </c>
      <c r="O86" s="1">
        <f>(4/3)*PI()*((N86/2)^2)*(M86/2)</f>
        <v>0.00015586959590908195</v>
      </c>
      <c r="P86" s="1">
        <v>0.116</v>
      </c>
      <c r="Q86" s="1">
        <v>0.062</v>
      </c>
      <c r="R86" s="1">
        <f>(4/3)*PI()*((Q86/2)^2)*(P86/2)</f>
        <v>0.00023347478843438384</v>
      </c>
      <c r="S86" s="1">
        <v>0.258</v>
      </c>
      <c r="T86" s="1">
        <v>0.055</v>
      </c>
      <c r="U86" s="1">
        <f t="shared" si="23"/>
        <v>0.0004086426644156923</v>
      </c>
      <c r="V86" s="1">
        <v>0.276</v>
      </c>
      <c r="W86" s="1">
        <v>0.252</v>
      </c>
      <c r="X86" s="1">
        <f t="shared" si="24"/>
        <v>0.528</v>
      </c>
      <c r="Y86" s="1">
        <v>0.032</v>
      </c>
      <c r="Z86" s="1">
        <f t="shared" si="28"/>
        <v>0.00013511361684558982</v>
      </c>
      <c r="AA86" s="1">
        <f t="shared" si="25"/>
        <v>0.0003570859873776302</v>
      </c>
      <c r="AB86" s="1">
        <f t="shared" si="26"/>
        <v>0.00022197237053204043</v>
      </c>
      <c r="AC86" s="1">
        <f t="shared" si="27"/>
        <v>0.8738343263501827</v>
      </c>
      <c r="AD86" s="1" t="s">
        <v>1654</v>
      </c>
      <c r="AE86" s="8">
        <v>1970</v>
      </c>
      <c r="AF86" s="1" t="s">
        <v>1704</v>
      </c>
      <c r="AG86" s="9" t="s">
        <v>1655</v>
      </c>
      <c r="AH86" s="1"/>
      <c r="AI86" s="13" t="s">
        <v>208</v>
      </c>
    </row>
    <row r="87" spans="1:35" ht="15.75">
      <c r="A87" s="1" t="s">
        <v>1464</v>
      </c>
      <c r="B87" s="1" t="s">
        <v>1688</v>
      </c>
      <c r="C87" s="6" t="s">
        <v>1615</v>
      </c>
      <c r="D87" s="5" t="s">
        <v>167</v>
      </c>
      <c r="E87" s="6" t="s">
        <v>1973</v>
      </c>
      <c r="F87" s="6" t="s">
        <v>1974</v>
      </c>
      <c r="G87" s="1" t="s">
        <v>1687</v>
      </c>
      <c r="H87" s="1">
        <v>52.5</v>
      </c>
      <c r="I87" s="1" t="s">
        <v>1759</v>
      </c>
      <c r="J87" s="1" t="s">
        <v>415</v>
      </c>
      <c r="K87" s="1">
        <v>45.58</v>
      </c>
      <c r="L87" s="1" t="s">
        <v>1922</v>
      </c>
      <c r="M87" s="1"/>
      <c r="N87" s="1"/>
      <c r="O87" s="1"/>
      <c r="P87" s="1"/>
      <c r="Q87" s="1"/>
      <c r="R87" s="1"/>
      <c r="S87" s="1">
        <v>0.217</v>
      </c>
      <c r="T87" s="1">
        <v>0.039</v>
      </c>
      <c r="U87" s="1">
        <f t="shared" si="23"/>
        <v>0.0001728174410776477</v>
      </c>
      <c r="V87" s="1">
        <v>0.238</v>
      </c>
      <c r="W87" s="1">
        <v>0.239</v>
      </c>
      <c r="X87" s="1">
        <f t="shared" si="24"/>
        <v>0.477</v>
      </c>
      <c r="Y87" s="1">
        <v>0.036</v>
      </c>
      <c r="Z87" s="1">
        <f t="shared" si="28"/>
        <v>0.00016218157914891945</v>
      </c>
      <c r="AA87" s="1">
        <f t="shared" si="25"/>
        <v>0.0004044360718525355</v>
      </c>
      <c r="AB87" s="1">
        <f t="shared" si="26"/>
        <v>0.0002422544927036161</v>
      </c>
      <c r="AC87" s="1">
        <f t="shared" si="27"/>
        <v>2.3402503203992033</v>
      </c>
      <c r="AD87" s="1" t="s">
        <v>195</v>
      </c>
      <c r="AE87" s="8">
        <v>1941</v>
      </c>
      <c r="AF87" s="1" t="s">
        <v>1704</v>
      </c>
      <c r="AG87" s="9" t="s">
        <v>1465</v>
      </c>
      <c r="AH87" s="1"/>
      <c r="AI87" s="13" t="s">
        <v>1716</v>
      </c>
    </row>
    <row r="88" spans="1:35" ht="15.75">
      <c r="A88" s="1" t="s">
        <v>1563</v>
      </c>
      <c r="B88" s="1" t="s">
        <v>1688</v>
      </c>
      <c r="C88" s="6" t="s">
        <v>1615</v>
      </c>
      <c r="D88" s="5" t="s">
        <v>167</v>
      </c>
      <c r="E88" s="6" t="s">
        <v>1973</v>
      </c>
      <c r="F88" s="6" t="s">
        <v>1974</v>
      </c>
      <c r="G88" s="1" t="s">
        <v>1380</v>
      </c>
      <c r="H88" s="1">
        <v>20</v>
      </c>
      <c r="I88" s="1" t="s">
        <v>1759</v>
      </c>
      <c r="J88" s="1" t="s">
        <v>415</v>
      </c>
      <c r="K88" s="1">
        <v>13.56</v>
      </c>
      <c r="L88" s="1" t="s">
        <v>1924</v>
      </c>
      <c r="M88" s="1">
        <v>0.12</v>
      </c>
      <c r="N88" s="1">
        <v>0.052</v>
      </c>
      <c r="O88" s="1">
        <f>(4/3)*PI()*((N88/2)^2)*(M88/2)</f>
        <v>0.000169897330706136</v>
      </c>
      <c r="P88" s="1">
        <v>0.1224</v>
      </c>
      <c r="Q88" s="1">
        <v>0.74</v>
      </c>
      <c r="R88" s="1">
        <f>(4/3)*PI()*((Q88/2)^2)*(P88/2)</f>
        <v>0.035094857196957714</v>
      </c>
      <c r="S88" s="1">
        <v>0.151</v>
      </c>
      <c r="T88" s="1">
        <v>0.034</v>
      </c>
      <c r="U88" s="1">
        <f t="shared" si="23"/>
        <v>9.139730787333665E-05</v>
      </c>
      <c r="V88" s="1">
        <v>0.156</v>
      </c>
      <c r="W88" s="1">
        <v>0.16</v>
      </c>
      <c r="X88" s="1">
        <f t="shared" si="24"/>
        <v>0.316</v>
      </c>
      <c r="Y88" s="1">
        <v>0.032</v>
      </c>
      <c r="Z88" s="1">
        <f t="shared" si="28"/>
        <v>8.578642339402528E-05</v>
      </c>
      <c r="AA88" s="1">
        <f t="shared" si="25"/>
        <v>0.00021124906760778726</v>
      </c>
      <c r="AB88" s="1">
        <f t="shared" si="26"/>
        <v>0.00012546264421376197</v>
      </c>
      <c r="AC88" s="1">
        <f t="shared" si="27"/>
        <v>2.3113270239923005</v>
      </c>
      <c r="AD88" s="1" t="s">
        <v>1712</v>
      </c>
      <c r="AE88" s="8">
        <v>1969</v>
      </c>
      <c r="AF88" s="1" t="s">
        <v>1704</v>
      </c>
      <c r="AG88" s="9" t="s">
        <v>1564</v>
      </c>
      <c r="AH88" s="1" t="s">
        <v>1642</v>
      </c>
      <c r="AI88" s="13" t="s">
        <v>190</v>
      </c>
    </row>
    <row r="89" spans="1:35" ht="15.75">
      <c r="A89" s="1" t="s">
        <v>1701</v>
      </c>
      <c r="B89" s="1" t="s">
        <v>1688</v>
      </c>
      <c r="C89" s="6" t="s">
        <v>1615</v>
      </c>
      <c r="D89" s="5" t="s">
        <v>167</v>
      </c>
      <c r="E89" s="6" t="s">
        <v>1973</v>
      </c>
      <c r="F89" s="6" t="s">
        <v>1974</v>
      </c>
      <c r="G89" s="1" t="s">
        <v>1427</v>
      </c>
      <c r="H89" s="1">
        <v>22</v>
      </c>
      <c r="I89" s="1" t="s">
        <v>164</v>
      </c>
      <c r="J89" s="1" t="s">
        <v>415</v>
      </c>
      <c r="K89" s="1">
        <v>45.58</v>
      </c>
      <c r="L89" s="1" t="s">
        <v>1760</v>
      </c>
      <c r="M89" s="1"/>
      <c r="N89" s="1"/>
      <c r="O89" s="1"/>
      <c r="P89" s="1"/>
      <c r="Q89" s="1"/>
      <c r="R89" s="1"/>
      <c r="S89" s="1">
        <v>0.23</v>
      </c>
      <c r="T89" s="1">
        <v>0.06</v>
      </c>
      <c r="U89" s="1">
        <f t="shared" si="23"/>
        <v>0.00043353978619539143</v>
      </c>
      <c r="V89" s="1">
        <v>0.34</v>
      </c>
      <c r="W89" s="1">
        <v>0.255</v>
      </c>
      <c r="X89" s="1">
        <f t="shared" si="24"/>
        <v>0.595</v>
      </c>
      <c r="Y89" s="1">
        <v>0.06</v>
      </c>
      <c r="Z89" s="1">
        <f t="shared" si="28"/>
        <v>0.0004806636759992383</v>
      </c>
      <c r="AA89" s="1">
        <f t="shared" si="25"/>
        <v>0.001441991027997715</v>
      </c>
      <c r="AB89" s="1">
        <f t="shared" si="26"/>
        <v>0.0009613273519984767</v>
      </c>
      <c r="AC89" s="1">
        <f t="shared" si="27"/>
        <v>3.326086956521739</v>
      </c>
      <c r="AD89" s="1" t="s">
        <v>1428</v>
      </c>
      <c r="AE89" s="8">
        <v>1930</v>
      </c>
      <c r="AF89" s="1" t="s">
        <v>1704</v>
      </c>
      <c r="AG89" s="9" t="s">
        <v>1592</v>
      </c>
      <c r="AH89" s="1"/>
      <c r="AI89" s="13" t="s">
        <v>370</v>
      </c>
    </row>
    <row r="90" spans="1:35" ht="15.75">
      <c r="A90" s="1" t="s">
        <v>1403</v>
      </c>
      <c r="B90" s="1" t="s">
        <v>1688</v>
      </c>
      <c r="C90" s="6" t="s">
        <v>1615</v>
      </c>
      <c r="D90" s="5" t="s">
        <v>167</v>
      </c>
      <c r="E90" s="6" t="s">
        <v>1973</v>
      </c>
      <c r="F90" s="6" t="s">
        <v>1974</v>
      </c>
      <c r="G90" s="1" t="s">
        <v>305</v>
      </c>
      <c r="H90" s="1">
        <v>20.8</v>
      </c>
      <c r="I90" s="7" t="s">
        <v>1682</v>
      </c>
      <c r="J90" s="1" t="s">
        <v>415</v>
      </c>
      <c r="K90" s="1">
        <v>50</v>
      </c>
      <c r="L90" s="1" t="s">
        <v>1925</v>
      </c>
      <c r="M90" s="1"/>
      <c r="N90" s="1"/>
      <c r="O90" s="1"/>
      <c r="P90" s="1"/>
      <c r="Q90" s="1"/>
      <c r="R90" s="1"/>
      <c r="S90" s="1">
        <v>0.188</v>
      </c>
      <c r="T90" s="1">
        <v>0.046</v>
      </c>
      <c r="U90" s="1">
        <f t="shared" si="23"/>
        <v>0.00020829178172320804</v>
      </c>
      <c r="V90" s="1">
        <v>0.1571</v>
      </c>
      <c r="W90" s="1">
        <v>0.1571</v>
      </c>
      <c r="X90" s="1">
        <f t="shared" si="24"/>
        <v>0.3142</v>
      </c>
      <c r="Y90" s="1">
        <v>0.0333</v>
      </c>
      <c r="Z90" s="1">
        <f t="shared" si="28"/>
        <v>9.121437240951934E-05</v>
      </c>
      <c r="AA90" s="1">
        <f t="shared" si="25"/>
        <v>0.0002280359310237984</v>
      </c>
      <c r="AB90" s="1">
        <f t="shared" si="26"/>
        <v>0.00013682155861427904</v>
      </c>
      <c r="AC90" s="1">
        <f t="shared" si="27"/>
        <v>1.094790822457065</v>
      </c>
      <c r="AD90" s="1" t="s">
        <v>213</v>
      </c>
      <c r="AE90" s="8">
        <v>2008</v>
      </c>
      <c r="AF90" s="1" t="s">
        <v>1771</v>
      </c>
      <c r="AG90" s="10" t="s">
        <v>1772</v>
      </c>
      <c r="AH90" s="1"/>
      <c r="AI90" s="13" t="s">
        <v>241</v>
      </c>
    </row>
    <row r="91" spans="1:35" ht="15.75">
      <c r="A91" s="1" t="s">
        <v>1307</v>
      </c>
      <c r="B91" s="1" t="s">
        <v>1188</v>
      </c>
      <c r="C91" s="5" t="s">
        <v>1189</v>
      </c>
      <c r="D91" s="5" t="s">
        <v>1175</v>
      </c>
      <c r="E91" s="5" t="s">
        <v>1912</v>
      </c>
      <c r="F91" s="6" t="s">
        <v>1913</v>
      </c>
      <c r="G91" s="1" t="s">
        <v>1490</v>
      </c>
      <c r="H91" s="1">
        <v>9.8</v>
      </c>
      <c r="I91" s="1" t="s">
        <v>1329</v>
      </c>
      <c r="J91" s="1" t="s">
        <v>415</v>
      </c>
      <c r="K91" s="1">
        <v>36</v>
      </c>
      <c r="L91" s="1" t="s">
        <v>1926</v>
      </c>
      <c r="M91" s="1"/>
      <c r="N91" s="1"/>
      <c r="O91" s="1"/>
      <c r="P91" s="1"/>
      <c r="Q91" s="1"/>
      <c r="R91" s="1"/>
      <c r="S91" s="1">
        <v>0.213</v>
      </c>
      <c r="T91" s="1">
        <v>0.072</v>
      </c>
      <c r="U91" s="1">
        <f t="shared" si="23"/>
        <v>0.0005781535792254367</v>
      </c>
      <c r="V91" s="1">
        <v>0.277</v>
      </c>
      <c r="W91" s="1"/>
      <c r="X91" s="1">
        <f t="shared" si="24"/>
        <v>0.277</v>
      </c>
      <c r="Y91" s="1">
        <v>0.025</v>
      </c>
      <c r="Z91" s="1"/>
      <c r="AA91" s="1">
        <f t="shared" si="25"/>
        <v>0.00013597205703818325</v>
      </c>
      <c r="AB91" s="1">
        <f t="shared" si="26"/>
        <v>0.00013597205703818325</v>
      </c>
      <c r="AC91" s="1">
        <f t="shared" si="27"/>
        <v>0.23518328334202754</v>
      </c>
      <c r="AD91" s="1" t="s">
        <v>1076</v>
      </c>
      <c r="AE91" s="8">
        <v>1938</v>
      </c>
      <c r="AF91" s="1" t="s">
        <v>1708</v>
      </c>
      <c r="AG91" s="5" t="s">
        <v>1239</v>
      </c>
      <c r="AH91" s="1"/>
      <c r="AI91" s="13" t="s">
        <v>358</v>
      </c>
    </row>
    <row r="92" spans="1:35" ht="15.75">
      <c r="A92" s="1" t="s">
        <v>1264</v>
      </c>
      <c r="B92" s="1" t="s">
        <v>1188</v>
      </c>
      <c r="C92" s="5" t="s">
        <v>1189</v>
      </c>
      <c r="D92" s="5" t="s">
        <v>1175</v>
      </c>
      <c r="E92" s="5" t="s">
        <v>1912</v>
      </c>
      <c r="F92" s="6" t="s">
        <v>1913</v>
      </c>
      <c r="G92" s="1" t="s">
        <v>169</v>
      </c>
      <c r="H92" s="1">
        <v>4.5</v>
      </c>
      <c r="I92" s="1" t="s">
        <v>1329</v>
      </c>
      <c r="J92" s="1" t="s">
        <v>415</v>
      </c>
      <c r="K92" s="1">
        <v>38.5</v>
      </c>
      <c r="L92" s="1" t="s">
        <v>1927</v>
      </c>
      <c r="M92" s="1"/>
      <c r="N92" s="1"/>
      <c r="O92" s="1"/>
      <c r="P92" s="1">
        <v>0.072</v>
      </c>
      <c r="Q92" s="1">
        <v>0.053</v>
      </c>
      <c r="R92" s="1">
        <f>(4/3)*PI()*((Q92/2)^2)*(P92/2)</f>
        <v>0.00010589680516720472</v>
      </c>
      <c r="S92" s="1">
        <v>0.302</v>
      </c>
      <c r="T92" s="1">
        <v>0.132</v>
      </c>
      <c r="U92" s="1">
        <f t="shared" si="23"/>
        <v>0.0027552018899394772</v>
      </c>
      <c r="V92" s="1">
        <v>0.357</v>
      </c>
      <c r="W92" s="1"/>
      <c r="X92" s="1">
        <f t="shared" si="24"/>
        <v>0.357</v>
      </c>
      <c r="Y92" s="1">
        <v>0.032</v>
      </c>
      <c r="Z92" s="1"/>
      <c r="AA92" s="1">
        <f t="shared" si="25"/>
        <v>0.0002871164357968783</v>
      </c>
      <c r="AB92" s="1">
        <f t="shared" si="26"/>
        <v>0.0002871164357968783</v>
      </c>
      <c r="AC92" s="1">
        <f t="shared" si="27"/>
        <v>0.1042088555634612</v>
      </c>
      <c r="AD92" s="1" t="s">
        <v>1358</v>
      </c>
      <c r="AE92" s="8">
        <v>1943</v>
      </c>
      <c r="AF92" s="1" t="s">
        <v>1704</v>
      </c>
      <c r="AG92" s="9" t="s">
        <v>1359</v>
      </c>
      <c r="AH92" s="1"/>
      <c r="AI92" s="13" t="s">
        <v>1649</v>
      </c>
    </row>
    <row r="93" spans="1:35" ht="15.75">
      <c r="A93" s="1" t="s">
        <v>948</v>
      </c>
      <c r="B93" s="1" t="s">
        <v>949</v>
      </c>
      <c r="C93" s="5" t="s">
        <v>1451</v>
      </c>
      <c r="D93" s="6" t="s">
        <v>163</v>
      </c>
      <c r="E93" s="6" t="s">
        <v>1914</v>
      </c>
      <c r="F93" s="6" t="s">
        <v>1913</v>
      </c>
      <c r="G93" s="1" t="s">
        <v>950</v>
      </c>
      <c r="H93" s="1">
        <v>3.5</v>
      </c>
      <c r="I93" s="1" t="s">
        <v>164</v>
      </c>
      <c r="J93" s="1" t="s">
        <v>415</v>
      </c>
      <c r="K93" s="1">
        <v>34.63</v>
      </c>
      <c r="L93" s="1" t="s">
        <v>1928</v>
      </c>
      <c r="M93" s="1"/>
      <c r="N93" s="1"/>
      <c r="O93" s="1"/>
      <c r="P93" s="1">
        <v>0.029</v>
      </c>
      <c r="Q93" s="1">
        <v>0.016</v>
      </c>
      <c r="R93" s="1">
        <f>(4/3)*PI()*((Q93/2)^2)*(P93/2)</f>
        <v>3.887197310041771E-06</v>
      </c>
      <c r="S93" s="1">
        <v>0.148</v>
      </c>
      <c r="T93" s="1">
        <v>0.0715</v>
      </c>
      <c r="U93" s="1">
        <f t="shared" si="23"/>
        <v>0.00039616164040175557</v>
      </c>
      <c r="V93" s="1">
        <v>0.297</v>
      </c>
      <c r="W93" s="1"/>
      <c r="X93" s="1">
        <f t="shared" si="24"/>
        <v>0.297</v>
      </c>
      <c r="Y93" s="1">
        <v>0.035</v>
      </c>
      <c r="Z93" s="1"/>
      <c r="AA93" s="1">
        <f t="shared" si="25"/>
        <v>0.0002857474867980766</v>
      </c>
      <c r="AB93" s="1">
        <f t="shared" si="26"/>
        <v>0.0002857474867980766</v>
      </c>
      <c r="AC93" s="1">
        <f t="shared" si="27"/>
        <v>0.7212901443670676</v>
      </c>
      <c r="AD93" s="1" t="s">
        <v>1032</v>
      </c>
      <c r="AE93" s="8">
        <v>1957</v>
      </c>
      <c r="AF93" s="1" t="s">
        <v>1704</v>
      </c>
      <c r="AG93" s="9" t="s">
        <v>1033</v>
      </c>
      <c r="AH93" s="1"/>
      <c r="AI93" s="13" t="s">
        <v>458</v>
      </c>
    </row>
    <row r="94" spans="1:35" ht="15.75">
      <c r="A94" s="1" t="s">
        <v>280</v>
      </c>
      <c r="B94" s="1" t="s">
        <v>1711</v>
      </c>
      <c r="C94" s="5" t="s">
        <v>1543</v>
      </c>
      <c r="D94" s="5" t="s">
        <v>167</v>
      </c>
      <c r="E94" s="5" t="s">
        <v>1973</v>
      </c>
      <c r="F94" s="6" t="s">
        <v>1974</v>
      </c>
      <c r="G94" s="1" t="s">
        <v>1036</v>
      </c>
      <c r="H94" s="1">
        <v>11</v>
      </c>
      <c r="I94" s="1" t="s">
        <v>164</v>
      </c>
      <c r="J94" s="1" t="s">
        <v>415</v>
      </c>
      <c r="K94" s="1">
        <v>34.45</v>
      </c>
      <c r="L94" s="1" t="s">
        <v>1920</v>
      </c>
      <c r="M94" s="1"/>
      <c r="N94" s="1"/>
      <c r="O94" s="1"/>
      <c r="P94" s="1">
        <v>0.096</v>
      </c>
      <c r="Q94" s="1">
        <v>0.0625</v>
      </c>
      <c r="R94" s="1">
        <f>(4/3)*PI()*((Q94/2)^2)*(P94/2)</f>
        <v>0.00019634954084936205</v>
      </c>
      <c r="S94" s="1">
        <v>0.185</v>
      </c>
      <c r="T94" s="1">
        <v>0.098</v>
      </c>
      <c r="U94" s="1">
        <f t="shared" si="23"/>
        <v>0.0009302988885565216</v>
      </c>
      <c r="V94" s="1">
        <v>0.29</v>
      </c>
      <c r="W94" s="1">
        <v>0.224</v>
      </c>
      <c r="X94" s="1">
        <f t="shared" si="24"/>
        <v>0.514</v>
      </c>
      <c r="Y94" s="1">
        <v>0.04</v>
      </c>
      <c r="Z94" s="1">
        <f>(PI()*(1/3)*((Y94/2)^2)*W94)*2</f>
        <v>0.0001876578011744303</v>
      </c>
      <c r="AA94" s="1">
        <f t="shared" si="25"/>
        <v>0.0005520825489908462</v>
      </c>
      <c r="AB94" s="1">
        <f t="shared" si="26"/>
        <v>0.00036442474781641596</v>
      </c>
      <c r="AC94" s="1">
        <f t="shared" si="27"/>
        <v>0.5934464243502143</v>
      </c>
      <c r="AD94" s="1" t="s">
        <v>1790</v>
      </c>
      <c r="AE94" s="8">
        <v>1940</v>
      </c>
      <c r="AF94" s="1" t="s">
        <v>1426</v>
      </c>
      <c r="AG94" s="9"/>
      <c r="AH94" s="1"/>
      <c r="AI94" s="13" t="s">
        <v>1507</v>
      </c>
    </row>
    <row r="95" spans="1:35" ht="15.75">
      <c r="A95" s="5" t="s">
        <v>1160</v>
      </c>
      <c r="B95" s="1" t="s">
        <v>1711</v>
      </c>
      <c r="C95" s="5" t="s">
        <v>1543</v>
      </c>
      <c r="D95" s="5" t="s">
        <v>167</v>
      </c>
      <c r="E95" s="5" t="s">
        <v>1973</v>
      </c>
      <c r="F95" s="6" t="s">
        <v>1974</v>
      </c>
      <c r="G95" s="1" t="s">
        <v>1643</v>
      </c>
      <c r="H95" s="1">
        <v>12.3</v>
      </c>
      <c r="I95" s="1" t="s">
        <v>164</v>
      </c>
      <c r="J95" s="1" t="s">
        <v>165</v>
      </c>
      <c r="K95" s="1">
        <v>38</v>
      </c>
      <c r="L95" s="1" t="s">
        <v>1929</v>
      </c>
      <c r="M95" s="1"/>
      <c r="N95" s="1"/>
      <c r="O95" s="1"/>
      <c r="P95" s="1"/>
      <c r="Q95" s="1"/>
      <c r="R95" s="1"/>
      <c r="S95" s="1">
        <v>0.176</v>
      </c>
      <c r="T95" s="1">
        <v>0.11</v>
      </c>
      <c r="U95" s="1">
        <f t="shared" si="23"/>
        <v>0.001115055952514137</v>
      </c>
      <c r="V95" s="1">
        <v>0.447</v>
      </c>
      <c r="W95" s="1">
        <v>0.303</v>
      </c>
      <c r="X95" s="1">
        <f t="shared" si="24"/>
        <v>0.75</v>
      </c>
      <c r="Y95" s="1">
        <v>0.046</v>
      </c>
      <c r="Z95" s="1">
        <f>(PI()*(1/3)*((Y95/2)^2)*W95)*2</f>
        <v>0.00033570430777729804</v>
      </c>
      <c r="AA95" s="1">
        <f t="shared" si="25"/>
        <v>0.0010785747314231012</v>
      </c>
      <c r="AB95" s="1">
        <f t="shared" si="26"/>
        <v>0.0007428704236458032</v>
      </c>
      <c r="AC95" s="1">
        <f t="shared" si="27"/>
        <v>0.9672830578512398</v>
      </c>
      <c r="AD95" s="1" t="s">
        <v>1644</v>
      </c>
      <c r="AE95" s="8">
        <v>2007</v>
      </c>
      <c r="AF95" s="1" t="s">
        <v>1645</v>
      </c>
      <c r="AG95" s="9" t="s">
        <v>1161</v>
      </c>
      <c r="AH95" s="1"/>
      <c r="AI95" s="13" t="s">
        <v>368</v>
      </c>
    </row>
    <row r="96" spans="1:35" ht="15.75">
      <c r="A96" s="1" t="s">
        <v>844</v>
      </c>
      <c r="B96" s="1" t="s">
        <v>845</v>
      </c>
      <c r="C96" s="5" t="s">
        <v>846</v>
      </c>
      <c r="D96" s="5" t="s">
        <v>986</v>
      </c>
      <c r="E96" s="5" t="s">
        <v>1972</v>
      </c>
      <c r="F96" s="6" t="s">
        <v>1913</v>
      </c>
      <c r="G96" s="1" t="s">
        <v>1789</v>
      </c>
      <c r="H96" s="1">
        <v>3.5</v>
      </c>
      <c r="I96" s="1" t="s">
        <v>1759</v>
      </c>
      <c r="J96" s="1" t="s">
        <v>415</v>
      </c>
      <c r="K96" s="1">
        <v>42</v>
      </c>
      <c r="L96" s="1" t="s">
        <v>909</v>
      </c>
      <c r="M96" s="1">
        <v>0.23</v>
      </c>
      <c r="N96" s="1">
        <v>0.09</v>
      </c>
      <c r="O96" s="1">
        <f>(4/3)*PI()*((N96/2)^2)*(M96/2)</f>
        <v>0.0009754645189396306</v>
      </c>
      <c r="P96" s="1">
        <v>0.168</v>
      </c>
      <c r="Q96" s="1">
        <v>0.082</v>
      </c>
      <c r="R96" s="1">
        <f>(4/3)*PI()*((Q96/2)^2)*(P96/2)</f>
        <v>0.0005914739320766575</v>
      </c>
      <c r="S96" s="1">
        <v>0.172</v>
      </c>
      <c r="T96" s="1">
        <v>0.07</v>
      </c>
      <c r="U96" s="1">
        <f t="shared" si="23"/>
        <v>0.0004412890480742463</v>
      </c>
      <c r="V96" s="1">
        <v>0</v>
      </c>
      <c r="W96" s="1"/>
      <c r="X96" s="1">
        <f t="shared" si="24"/>
        <v>0</v>
      </c>
      <c r="Y96" s="1">
        <v>0</v>
      </c>
      <c r="Z96" s="1"/>
      <c r="AA96" s="1">
        <f t="shared" si="25"/>
        <v>0</v>
      </c>
      <c r="AB96" s="1">
        <f t="shared" si="26"/>
        <v>0</v>
      </c>
      <c r="AC96" s="1">
        <f t="shared" si="27"/>
        <v>0</v>
      </c>
      <c r="AD96" s="1" t="s">
        <v>910</v>
      </c>
      <c r="AE96" s="8">
        <v>1975</v>
      </c>
      <c r="AF96" s="1" t="s">
        <v>1704</v>
      </c>
      <c r="AG96" s="9" t="s">
        <v>911</v>
      </c>
      <c r="AH96" s="1" t="s">
        <v>1252</v>
      </c>
      <c r="AI96" s="13" t="s">
        <v>357</v>
      </c>
    </row>
    <row r="97" spans="1:35" ht="15.75">
      <c r="A97" s="1" t="s">
        <v>222</v>
      </c>
      <c r="B97" s="1" t="s">
        <v>220</v>
      </c>
      <c r="C97" s="5" t="s">
        <v>221</v>
      </c>
      <c r="D97" s="6" t="s">
        <v>1326</v>
      </c>
      <c r="E97" s="6" t="s">
        <v>1912</v>
      </c>
      <c r="F97" s="6" t="s">
        <v>1913</v>
      </c>
      <c r="G97" s="1" t="s">
        <v>132</v>
      </c>
      <c r="H97" s="1">
        <v>9.5</v>
      </c>
      <c r="I97" s="1" t="s">
        <v>164</v>
      </c>
      <c r="J97" s="1" t="s">
        <v>415</v>
      </c>
      <c r="K97" s="1">
        <v>38.74</v>
      </c>
      <c r="L97" s="1" t="s">
        <v>1821</v>
      </c>
      <c r="M97" s="1"/>
      <c r="N97" s="1"/>
      <c r="O97" s="1"/>
      <c r="P97" s="1"/>
      <c r="Q97" s="1"/>
      <c r="R97" s="1"/>
      <c r="S97" s="1">
        <v>0.34</v>
      </c>
      <c r="T97" s="1">
        <v>0.16</v>
      </c>
      <c r="U97" s="1">
        <f t="shared" si="23"/>
        <v>0.004557403742807593</v>
      </c>
      <c r="V97" s="1">
        <v>0.255</v>
      </c>
      <c r="W97" s="1"/>
      <c r="X97" s="1">
        <f t="shared" si="24"/>
        <v>0.255</v>
      </c>
      <c r="Y97" s="1">
        <v>0.049</v>
      </c>
      <c r="Z97" s="1"/>
      <c r="AA97" s="1">
        <f t="shared" si="25"/>
        <v>0.0004808639525309048</v>
      </c>
      <c r="AB97" s="1">
        <f t="shared" si="26"/>
        <v>0.0004808639525309048</v>
      </c>
      <c r="AC97" s="1">
        <f t="shared" si="27"/>
        <v>0.10551269531250003</v>
      </c>
      <c r="AD97" s="1" t="s">
        <v>951</v>
      </c>
      <c r="AE97" s="8">
        <v>1928</v>
      </c>
      <c r="AF97" s="13" t="s">
        <v>1704</v>
      </c>
      <c r="AG97" s="14" t="s">
        <v>1144</v>
      </c>
      <c r="AH97" s="1"/>
      <c r="AI97" s="13" t="s">
        <v>692</v>
      </c>
    </row>
    <row r="98" spans="1:35" ht="15.75">
      <c r="A98" s="1" t="s">
        <v>693</v>
      </c>
      <c r="B98" s="1" t="s">
        <v>694</v>
      </c>
      <c r="C98" s="5" t="s">
        <v>686</v>
      </c>
      <c r="D98" s="6" t="s">
        <v>1326</v>
      </c>
      <c r="E98" s="6" t="s">
        <v>1912</v>
      </c>
      <c r="F98" s="6" t="s">
        <v>1913</v>
      </c>
      <c r="G98" s="1" t="s">
        <v>781</v>
      </c>
      <c r="H98" s="1">
        <v>6.8</v>
      </c>
      <c r="I98" s="1" t="s">
        <v>164</v>
      </c>
      <c r="J98" s="1" t="s">
        <v>415</v>
      </c>
      <c r="K98" s="1">
        <v>30</v>
      </c>
      <c r="L98" s="1" t="s">
        <v>1930</v>
      </c>
      <c r="M98" s="1"/>
      <c r="N98" s="1"/>
      <c r="O98" s="1"/>
      <c r="P98" s="1">
        <v>0.036</v>
      </c>
      <c r="Q98" s="1">
        <v>0.018</v>
      </c>
      <c r="R98" s="1">
        <f>(4/3)*PI()*((Q98/2)^2)*(P98/2)</f>
        <v>6.107256118578557E-06</v>
      </c>
      <c r="S98" s="1">
        <v>0.2278</v>
      </c>
      <c r="T98" s="1">
        <v>0.1444</v>
      </c>
      <c r="U98" s="1">
        <f t="shared" si="23"/>
        <v>0.002487062667634418</v>
      </c>
      <c r="V98" s="1">
        <v>0.2167</v>
      </c>
      <c r="W98" s="1"/>
      <c r="X98" s="1">
        <f t="shared" si="24"/>
        <v>0.2167</v>
      </c>
      <c r="Y98" s="1">
        <v>0.0306</v>
      </c>
      <c r="Z98" s="1"/>
      <c r="AA98" s="1">
        <f t="shared" si="25"/>
        <v>0.00015936452244122348</v>
      </c>
      <c r="AB98" s="1">
        <f t="shared" si="26"/>
        <v>0.00015936452244122348</v>
      </c>
      <c r="AC98" s="1">
        <f t="shared" si="27"/>
        <v>0.06407740525203727</v>
      </c>
      <c r="AD98" s="1" t="s">
        <v>953</v>
      </c>
      <c r="AE98" s="8">
        <v>1935</v>
      </c>
      <c r="AF98" s="1" t="s">
        <v>1708</v>
      </c>
      <c r="AG98" s="11" t="s">
        <v>954</v>
      </c>
      <c r="AH98" s="1"/>
      <c r="AI98" s="13" t="s">
        <v>318</v>
      </c>
    </row>
    <row r="99" spans="1:35" ht="15.75">
      <c r="A99" s="1" t="s">
        <v>790</v>
      </c>
      <c r="B99" s="1" t="s">
        <v>791</v>
      </c>
      <c r="C99" s="5" t="s">
        <v>927</v>
      </c>
      <c r="D99" s="5" t="s">
        <v>524</v>
      </c>
      <c r="E99" s="5" t="s">
        <v>1975</v>
      </c>
      <c r="F99" s="6" t="s">
        <v>1913</v>
      </c>
      <c r="G99" s="1" t="s">
        <v>133</v>
      </c>
      <c r="H99" s="1">
        <v>30</v>
      </c>
      <c r="I99" s="1" t="s">
        <v>1329</v>
      </c>
      <c r="J99" s="1" t="s">
        <v>165</v>
      </c>
      <c r="K99" s="1">
        <v>55</v>
      </c>
      <c r="L99" s="1" t="s">
        <v>1931</v>
      </c>
      <c r="M99" s="1"/>
      <c r="N99" s="1"/>
      <c r="O99" s="1"/>
      <c r="P99" s="1"/>
      <c r="Q99" s="1"/>
      <c r="R99" s="1"/>
      <c r="S99" s="1">
        <v>0.21</v>
      </c>
      <c r="T99" s="1">
        <v>0.055</v>
      </c>
      <c r="U99" s="1">
        <f t="shared" si="23"/>
        <v>0.0003326161221988193</v>
      </c>
      <c r="V99" s="1">
        <v>0.2</v>
      </c>
      <c r="W99" s="1">
        <v>0.05</v>
      </c>
      <c r="X99" s="1">
        <f t="shared" si="24"/>
        <v>0.25</v>
      </c>
      <c r="Y99" s="1">
        <v>0.01</v>
      </c>
      <c r="Z99" s="1">
        <f>(PI()*(1/3)*((Y99/2)^2)*W99)*2</f>
        <v>2.6179938779914943E-06</v>
      </c>
      <c r="AA99" s="1">
        <f t="shared" si="25"/>
        <v>1.8325957145940463E-05</v>
      </c>
      <c r="AB99" s="1">
        <f t="shared" si="26"/>
        <v>1.5707963267948967E-05</v>
      </c>
      <c r="AC99" s="1">
        <f t="shared" si="27"/>
        <v>0.055096418732782385</v>
      </c>
      <c r="AD99" s="1" t="s">
        <v>783</v>
      </c>
      <c r="AE99" s="8">
        <v>1990</v>
      </c>
      <c r="AF99" s="1" t="s">
        <v>1005</v>
      </c>
      <c r="AG99" s="11" t="s">
        <v>794</v>
      </c>
      <c r="AH99" s="1"/>
      <c r="AI99" s="13" t="s">
        <v>469</v>
      </c>
    </row>
    <row r="100" spans="1:35" ht="15.75">
      <c r="A100" s="1" t="s">
        <v>606</v>
      </c>
      <c r="B100" s="1" t="s">
        <v>519</v>
      </c>
      <c r="C100" s="5" t="s">
        <v>134</v>
      </c>
      <c r="D100" s="5" t="s">
        <v>1175</v>
      </c>
      <c r="E100" s="5" t="s">
        <v>1912</v>
      </c>
      <c r="F100" s="6" t="s">
        <v>1913</v>
      </c>
      <c r="G100" s="1" t="s">
        <v>407</v>
      </c>
      <c r="H100" s="1">
        <v>5</v>
      </c>
      <c r="I100" s="1" t="s">
        <v>164</v>
      </c>
      <c r="J100" s="1" t="s">
        <v>165</v>
      </c>
      <c r="K100" s="1">
        <v>41.59</v>
      </c>
      <c r="L100" s="1" t="s">
        <v>1881</v>
      </c>
      <c r="M100" s="1"/>
      <c r="N100" s="1"/>
      <c r="O100" s="1"/>
      <c r="P100" s="1">
        <v>0.05</v>
      </c>
      <c r="Q100" s="1">
        <v>0.0241</v>
      </c>
      <c r="R100" s="1">
        <f>(4/3)*PI()*((Q100/2)^2)*(P100/2)</f>
        <v>1.5205570242762397E-05</v>
      </c>
      <c r="S100" s="1">
        <v>0.25</v>
      </c>
      <c r="T100" s="1">
        <v>0.086</v>
      </c>
      <c r="U100" s="1">
        <f t="shared" si="23"/>
        <v>0.0009681341360812544</v>
      </c>
      <c r="V100" s="1">
        <v>0.21</v>
      </c>
      <c r="W100" s="1"/>
      <c r="X100" s="1">
        <f t="shared" si="24"/>
        <v>0.21</v>
      </c>
      <c r="Y100" s="1">
        <v>0.028</v>
      </c>
      <c r="Z100" s="1"/>
      <c r="AA100" s="1">
        <f t="shared" si="25"/>
        <v>0.0001293079536217559</v>
      </c>
      <c r="AB100" s="1">
        <f t="shared" si="26"/>
        <v>0.0001293079536217559</v>
      </c>
      <c r="AC100" s="1">
        <f t="shared" si="27"/>
        <v>0.13356408869659278</v>
      </c>
      <c r="AD100" s="1" t="s">
        <v>196</v>
      </c>
      <c r="AE100" s="8">
        <v>1942</v>
      </c>
      <c r="AF100" s="13" t="s">
        <v>1201</v>
      </c>
      <c r="AG100" s="13"/>
      <c r="AH100" s="1"/>
      <c r="AI100" s="22" t="s">
        <v>323</v>
      </c>
    </row>
    <row r="101" spans="1:35" ht="15.75">
      <c r="A101" s="1" t="s">
        <v>520</v>
      </c>
      <c r="B101" s="1" t="s">
        <v>521</v>
      </c>
      <c r="C101" s="5" t="s">
        <v>1011</v>
      </c>
      <c r="D101" s="5" t="s">
        <v>522</v>
      </c>
      <c r="E101" s="5" t="s">
        <v>1912</v>
      </c>
      <c r="F101" s="6" t="s">
        <v>1913</v>
      </c>
      <c r="G101" s="1" t="s">
        <v>713</v>
      </c>
      <c r="H101" s="1">
        <v>3.5</v>
      </c>
      <c r="I101" s="1" t="s">
        <v>1749</v>
      </c>
      <c r="J101" s="1" t="s">
        <v>165</v>
      </c>
      <c r="K101" s="1">
        <v>43</v>
      </c>
      <c r="L101" s="1" t="s">
        <v>1932</v>
      </c>
      <c r="M101" s="1"/>
      <c r="N101" s="1"/>
      <c r="O101" s="1"/>
      <c r="P101" s="1">
        <v>0.05</v>
      </c>
      <c r="Q101" s="1">
        <v>0.03</v>
      </c>
      <c r="R101" s="1">
        <f>(4/3)*PI()*((Q101/2)^2)*(P101/2)</f>
        <v>2.3561944901923446E-05</v>
      </c>
      <c r="S101" s="1"/>
      <c r="T101" s="1"/>
      <c r="U101" s="1"/>
      <c r="V101" s="1"/>
      <c r="W101" s="1"/>
      <c r="X101" s="1"/>
      <c r="Y101" s="1"/>
      <c r="Z101" s="1"/>
      <c r="AA101" s="1"/>
      <c r="AB101" s="1"/>
      <c r="AC101" s="1"/>
      <c r="AD101" s="1" t="s">
        <v>540</v>
      </c>
      <c r="AE101" s="8">
        <v>1974</v>
      </c>
      <c r="AF101" s="1" t="s">
        <v>1338</v>
      </c>
      <c r="AG101" s="7" t="s">
        <v>541</v>
      </c>
      <c r="AH101" s="1"/>
      <c r="AI101" s="13" t="s">
        <v>544</v>
      </c>
    </row>
    <row r="102" spans="1:35" ht="15.75">
      <c r="A102" s="1" t="s">
        <v>836</v>
      </c>
      <c r="B102" s="1" t="s">
        <v>837</v>
      </c>
      <c r="C102" s="5" t="s">
        <v>838</v>
      </c>
      <c r="D102" s="5" t="s">
        <v>732</v>
      </c>
      <c r="E102" s="5" t="s">
        <v>1978</v>
      </c>
      <c r="F102" s="6" t="s">
        <v>1913</v>
      </c>
      <c r="G102" s="1" t="s">
        <v>769</v>
      </c>
      <c r="H102" s="1">
        <v>4</v>
      </c>
      <c r="I102" s="1" t="s">
        <v>1749</v>
      </c>
      <c r="J102" s="1" t="s">
        <v>415</v>
      </c>
      <c r="K102" s="1">
        <v>35</v>
      </c>
      <c r="L102" s="1" t="s">
        <v>1854</v>
      </c>
      <c r="M102" s="1">
        <v>0.116</v>
      </c>
      <c r="N102" s="1">
        <v>0.051</v>
      </c>
      <c r="O102" s="1">
        <f>(4/3)*PI()*((N102/2)^2)*(M102/2)</f>
        <v>0.0001579781281784163</v>
      </c>
      <c r="P102" s="1">
        <v>0.114</v>
      </c>
      <c r="Q102" s="1">
        <v>0.072</v>
      </c>
      <c r="R102" s="1">
        <f>(4/3)*PI()*((Q102/2)^2)*(P102/2)</f>
        <v>0.00030943431000798026</v>
      </c>
      <c r="S102" s="1">
        <v>0.555</v>
      </c>
      <c r="T102" s="1">
        <v>0.255</v>
      </c>
      <c r="U102" s="1">
        <f aca="true" t="shared" si="29" ref="U102:U114">(4/3)*PI()*((T102/2)^2)*(S102/2)</f>
        <v>0.018896090762720058</v>
      </c>
      <c r="V102" s="1">
        <v>0.75</v>
      </c>
      <c r="W102" s="1"/>
      <c r="X102" s="1">
        <f aca="true" t="shared" si="30" ref="X102:X114">V102+W102</f>
        <v>0.75</v>
      </c>
      <c r="Y102" s="1">
        <v>0.1025</v>
      </c>
      <c r="Z102" s="1"/>
      <c r="AA102" s="1">
        <f aca="true" t="shared" si="31" ref="AA102:AA114">Z102+AB102</f>
        <v>0.006188692090645829</v>
      </c>
      <c r="AB102" s="1">
        <f aca="true" t="shared" si="32" ref="AB102:AB114">PI()*((Y102/2)^2)*V102</f>
        <v>0.006188692090645829</v>
      </c>
      <c r="AC102" s="1">
        <f aca="true" t="shared" si="33" ref="AC102:AC114">AA102/U102</f>
        <v>0.3275117678231864</v>
      </c>
      <c r="AD102" s="1" t="s">
        <v>1790</v>
      </c>
      <c r="AE102" s="8">
        <v>1936</v>
      </c>
      <c r="AF102" s="1" t="s">
        <v>1426</v>
      </c>
      <c r="AG102" s="9"/>
      <c r="AH102" s="1"/>
      <c r="AI102" s="13" t="s">
        <v>669</v>
      </c>
    </row>
    <row r="103" spans="1:35" ht="15.75">
      <c r="A103" s="1" t="s">
        <v>770</v>
      </c>
      <c r="B103" s="1" t="s">
        <v>837</v>
      </c>
      <c r="C103" s="5" t="s">
        <v>838</v>
      </c>
      <c r="D103" s="5" t="s">
        <v>732</v>
      </c>
      <c r="E103" s="5" t="s">
        <v>1978</v>
      </c>
      <c r="F103" s="6" t="s">
        <v>1913</v>
      </c>
      <c r="G103" s="5" t="s">
        <v>1345</v>
      </c>
      <c r="H103" s="1">
        <v>9</v>
      </c>
      <c r="I103" s="1" t="s">
        <v>1749</v>
      </c>
      <c r="J103" s="1" t="s">
        <v>415</v>
      </c>
      <c r="K103" s="1">
        <v>49</v>
      </c>
      <c r="L103" s="1" t="s">
        <v>1933</v>
      </c>
      <c r="M103" s="1"/>
      <c r="N103" s="1"/>
      <c r="O103" s="1"/>
      <c r="P103" s="1"/>
      <c r="Q103" s="1"/>
      <c r="R103" s="1"/>
      <c r="S103" s="1">
        <v>0.3116</v>
      </c>
      <c r="T103" s="1">
        <v>0.1721</v>
      </c>
      <c r="U103" s="1">
        <f t="shared" si="29"/>
        <v>0.004832343656600077</v>
      </c>
      <c r="V103" s="1">
        <v>0.2643</v>
      </c>
      <c r="W103" s="1"/>
      <c r="X103" s="1">
        <f t="shared" si="30"/>
        <v>0.2643</v>
      </c>
      <c r="Y103" s="1">
        <v>0.0214</v>
      </c>
      <c r="Z103" s="1"/>
      <c r="AA103" s="1">
        <f t="shared" si="31"/>
        <v>9.506367321097962E-05</v>
      </c>
      <c r="AB103" s="1">
        <f t="shared" si="32"/>
        <v>9.506367321097962E-05</v>
      </c>
      <c r="AC103" s="1">
        <f t="shared" si="33"/>
        <v>0.01967237431078405</v>
      </c>
      <c r="AD103" s="1" t="s">
        <v>213</v>
      </c>
      <c r="AE103" s="8">
        <v>2008</v>
      </c>
      <c r="AF103" s="1" t="s">
        <v>1771</v>
      </c>
      <c r="AG103" s="10" t="s">
        <v>1772</v>
      </c>
      <c r="AH103" s="1"/>
      <c r="AI103" s="13" t="s">
        <v>1651</v>
      </c>
    </row>
    <row r="104" spans="1:35" ht="15.75">
      <c r="A104" s="1" t="s">
        <v>1508</v>
      </c>
      <c r="B104" s="1" t="s">
        <v>1509</v>
      </c>
      <c r="C104" s="5" t="s">
        <v>1777</v>
      </c>
      <c r="D104" s="5" t="s">
        <v>167</v>
      </c>
      <c r="E104" s="5" t="s">
        <v>1973</v>
      </c>
      <c r="F104" s="6" t="s">
        <v>1974</v>
      </c>
      <c r="G104" s="1" t="s">
        <v>1672</v>
      </c>
      <c r="H104" s="1">
        <v>13.5</v>
      </c>
      <c r="I104" s="1" t="s">
        <v>164</v>
      </c>
      <c r="J104" s="1" t="s">
        <v>415</v>
      </c>
      <c r="K104" s="1">
        <v>54</v>
      </c>
      <c r="L104" s="1" t="s">
        <v>1934</v>
      </c>
      <c r="M104" s="1"/>
      <c r="N104" s="1"/>
      <c r="O104" s="1"/>
      <c r="P104" s="1"/>
      <c r="Q104" s="1"/>
      <c r="R104" s="1"/>
      <c r="S104" s="1">
        <v>0.242</v>
      </c>
      <c r="T104" s="1">
        <v>0.084</v>
      </c>
      <c r="U104" s="1">
        <f t="shared" si="29"/>
        <v>0.0008940721364704263</v>
      </c>
      <c r="V104" s="1">
        <v>0.275</v>
      </c>
      <c r="W104" s="1">
        <v>0.321</v>
      </c>
      <c r="X104" s="1">
        <f t="shared" si="30"/>
        <v>0.5960000000000001</v>
      </c>
      <c r="Y104" s="1">
        <v>0.048</v>
      </c>
      <c r="Z104" s="1">
        <f>(PI()*(1/3)*((Y104/2)^2)*W104)*2</f>
        <v>0.00038724527685209223</v>
      </c>
      <c r="AA104" s="1">
        <f t="shared" si="31"/>
        <v>0.0008848735531807154</v>
      </c>
      <c r="AB104" s="1">
        <f t="shared" si="32"/>
        <v>0.0004976282763286232</v>
      </c>
      <c r="AC104" s="1">
        <f t="shared" si="33"/>
        <v>0.9897115871141845</v>
      </c>
      <c r="AD104" s="1" t="s">
        <v>1337</v>
      </c>
      <c r="AE104" s="8">
        <v>1976</v>
      </c>
      <c r="AF104" s="1" t="s">
        <v>1338</v>
      </c>
      <c r="AG104" s="7" t="s">
        <v>1339</v>
      </c>
      <c r="AH104" s="1"/>
      <c r="AI104" s="13" t="s">
        <v>1510</v>
      </c>
    </row>
    <row r="105" spans="1:35" ht="15.75">
      <c r="A105" s="1" t="s">
        <v>1511</v>
      </c>
      <c r="B105" s="1" t="s">
        <v>1509</v>
      </c>
      <c r="C105" s="6" t="s">
        <v>1615</v>
      </c>
      <c r="D105" s="5" t="s">
        <v>167</v>
      </c>
      <c r="E105" s="6" t="s">
        <v>1973</v>
      </c>
      <c r="F105" s="6" t="s">
        <v>1974</v>
      </c>
      <c r="G105" s="1" t="s">
        <v>1983</v>
      </c>
      <c r="H105" s="1">
        <v>23</v>
      </c>
      <c r="I105" s="1" t="s">
        <v>164</v>
      </c>
      <c r="J105" s="1" t="s">
        <v>415</v>
      </c>
      <c r="K105" s="1" t="s">
        <v>1682</v>
      </c>
      <c r="L105" s="1" t="s">
        <v>1473</v>
      </c>
      <c r="M105" s="1">
        <v>0.132</v>
      </c>
      <c r="N105" s="1">
        <v>0.038</v>
      </c>
      <c r="O105" s="1">
        <f>(4/3)*PI()*((N105/2)^2)*(M105/2)</f>
        <v>9.980211541924055E-05</v>
      </c>
      <c r="P105" s="1">
        <v>0.103</v>
      </c>
      <c r="Q105" s="1">
        <v>0.59</v>
      </c>
      <c r="R105" s="1">
        <f>(4/3)*PI()*((Q105/2)^2)*(P105/2)</f>
        <v>0.018773267579934083</v>
      </c>
      <c r="S105" s="1">
        <v>0.203</v>
      </c>
      <c r="T105" s="1">
        <v>0.037</v>
      </c>
      <c r="U105" s="1">
        <f t="shared" si="29"/>
        <v>0.0001455117649301964</v>
      </c>
      <c r="V105" s="1">
        <v>0.232</v>
      </c>
      <c r="W105" s="1"/>
      <c r="X105" s="1">
        <f t="shared" si="30"/>
        <v>0.232</v>
      </c>
      <c r="Y105" s="1">
        <v>0.034</v>
      </c>
      <c r="Z105" s="1"/>
      <c r="AA105" s="1">
        <f t="shared" si="31"/>
        <v>0.00021063750423788849</v>
      </c>
      <c r="AB105" s="1">
        <f t="shared" si="32"/>
        <v>0.00021063750423788849</v>
      </c>
      <c r="AC105" s="1">
        <f t="shared" si="33"/>
        <v>1.44756339350934</v>
      </c>
      <c r="AD105" s="1" t="s">
        <v>1474</v>
      </c>
      <c r="AE105" s="8">
        <v>1957</v>
      </c>
      <c r="AF105" s="1" t="s">
        <v>1704</v>
      </c>
      <c r="AG105" s="11" t="s">
        <v>1475</v>
      </c>
      <c r="AH105" s="1"/>
      <c r="AI105" s="13" t="s">
        <v>358</v>
      </c>
    </row>
    <row r="106" spans="1:35" ht="15.75">
      <c r="A106" s="1" t="s">
        <v>1550</v>
      </c>
      <c r="B106" s="1" t="s">
        <v>1509</v>
      </c>
      <c r="C106" s="5" t="s">
        <v>1777</v>
      </c>
      <c r="D106" s="5" t="s">
        <v>167</v>
      </c>
      <c r="E106" s="5" t="s">
        <v>1973</v>
      </c>
      <c r="F106" s="6" t="s">
        <v>1974</v>
      </c>
      <c r="G106" s="1" t="s">
        <v>135</v>
      </c>
      <c r="H106" s="1">
        <v>16.5</v>
      </c>
      <c r="I106" s="1" t="s">
        <v>164</v>
      </c>
      <c r="J106" s="1" t="s">
        <v>415</v>
      </c>
      <c r="K106" s="1">
        <v>48</v>
      </c>
      <c r="L106" s="1" t="s">
        <v>1690</v>
      </c>
      <c r="M106" s="1">
        <v>0.1</v>
      </c>
      <c r="N106" s="1">
        <v>0.026</v>
      </c>
      <c r="O106" s="1">
        <f>(4/3)*PI()*((N106/2)^2)*(M106/2)</f>
        <v>3.5395277230445E-05</v>
      </c>
      <c r="P106" s="1">
        <v>0.095</v>
      </c>
      <c r="Q106" s="1">
        <v>0.062</v>
      </c>
      <c r="R106" s="1">
        <f>(4/3)*PI()*((Q106/2)^2)*(P106/2)</f>
        <v>0.00019120780087298676</v>
      </c>
      <c r="S106" s="1">
        <v>0.159</v>
      </c>
      <c r="T106" s="1">
        <v>0.053</v>
      </c>
      <c r="U106" s="1">
        <f t="shared" si="29"/>
        <v>0.00023385544474424378</v>
      </c>
      <c r="V106" s="1">
        <v>0.224</v>
      </c>
      <c r="W106" s="1">
        <v>0.21</v>
      </c>
      <c r="X106" s="1">
        <f t="shared" si="30"/>
        <v>0.434</v>
      </c>
      <c r="Y106" s="1">
        <v>0.036</v>
      </c>
      <c r="Z106" s="1">
        <f>(PI()*(1/3)*((Y106/2)^2)*W106)*2</f>
        <v>0.000142502642766833</v>
      </c>
      <c r="AA106" s="1">
        <f t="shared" si="31"/>
        <v>0.00037050687119376583</v>
      </c>
      <c r="AB106" s="1">
        <f t="shared" si="32"/>
        <v>0.0002280042284269328</v>
      </c>
      <c r="AC106" s="1">
        <f t="shared" si="33"/>
        <v>1.584341436219161</v>
      </c>
      <c r="AD106" s="1" t="s">
        <v>1695</v>
      </c>
      <c r="AE106" s="8">
        <v>1969</v>
      </c>
      <c r="AF106" s="1" t="s">
        <v>1426</v>
      </c>
      <c r="AG106" s="1" t="s">
        <v>1691</v>
      </c>
      <c r="AH106" s="1"/>
      <c r="AI106" s="13" t="s">
        <v>1512</v>
      </c>
    </row>
    <row r="107" spans="1:35" ht="15.75">
      <c r="A107" s="1" t="s">
        <v>136</v>
      </c>
      <c r="B107" s="1" t="s">
        <v>1509</v>
      </c>
      <c r="C107" s="5" t="s">
        <v>1777</v>
      </c>
      <c r="D107" s="5" t="s">
        <v>167</v>
      </c>
      <c r="E107" s="5" t="s">
        <v>1973</v>
      </c>
      <c r="F107" s="6" t="s">
        <v>1974</v>
      </c>
      <c r="G107" s="1" t="s">
        <v>1519</v>
      </c>
      <c r="H107" s="1">
        <v>16.5</v>
      </c>
      <c r="I107" s="1" t="s">
        <v>164</v>
      </c>
      <c r="J107" s="1" t="s">
        <v>415</v>
      </c>
      <c r="K107" s="1">
        <v>54</v>
      </c>
      <c r="L107" s="1" t="s">
        <v>1935</v>
      </c>
      <c r="M107" s="1"/>
      <c r="N107" s="1"/>
      <c r="O107" s="1"/>
      <c r="P107" s="1">
        <v>0.099</v>
      </c>
      <c r="Q107" s="1">
        <v>0.061</v>
      </c>
      <c r="R107" s="1">
        <f>(4/3)*PI()*((Q107/2)^2)*(P107/2)</f>
        <v>0.00019288279335612574</v>
      </c>
      <c r="S107" s="1">
        <v>0.1605</v>
      </c>
      <c r="T107" s="1">
        <v>0.0434</v>
      </c>
      <c r="U107" s="1">
        <f t="shared" si="29"/>
        <v>0.00015828986841743206</v>
      </c>
      <c r="V107" s="1">
        <v>0.2548</v>
      </c>
      <c r="W107" s="1">
        <v>0.2663</v>
      </c>
      <c r="X107" s="1">
        <f t="shared" si="30"/>
        <v>0.5211</v>
      </c>
      <c r="Y107" s="1">
        <v>0.0274</v>
      </c>
      <c r="Z107" s="1">
        <f>(PI()*(1/3)*((Y107/2)^2)*W107)*2</f>
        <v>0.00010468173556536602</v>
      </c>
      <c r="AA107" s="1">
        <f t="shared" si="31"/>
        <v>0.000254923415374164</v>
      </c>
      <c r="AB107" s="1">
        <f t="shared" si="32"/>
        <v>0.00015024167980879797</v>
      </c>
      <c r="AC107" s="1">
        <f t="shared" si="33"/>
        <v>1.6104847260463697</v>
      </c>
      <c r="AD107" s="1" t="s">
        <v>1554</v>
      </c>
      <c r="AE107" s="8">
        <v>1995</v>
      </c>
      <c r="AF107" s="1" t="s">
        <v>1338</v>
      </c>
      <c r="AG107" s="7" t="s">
        <v>1555</v>
      </c>
      <c r="AH107" s="1"/>
      <c r="AI107" s="13" t="s">
        <v>1512</v>
      </c>
    </row>
    <row r="108" spans="1:35" ht="15.75">
      <c r="A108" s="1" t="s">
        <v>1556</v>
      </c>
      <c r="B108" s="1" t="s">
        <v>1509</v>
      </c>
      <c r="C108" s="5" t="s">
        <v>1777</v>
      </c>
      <c r="D108" s="5" t="s">
        <v>167</v>
      </c>
      <c r="E108" s="5" t="s">
        <v>1973</v>
      </c>
      <c r="F108" s="6" t="s">
        <v>1974</v>
      </c>
      <c r="G108" s="1" t="s">
        <v>137</v>
      </c>
      <c r="H108" s="1">
        <v>17.5</v>
      </c>
      <c r="I108" s="1" t="s">
        <v>164</v>
      </c>
      <c r="J108" s="1" t="s">
        <v>415</v>
      </c>
      <c r="K108" s="1">
        <v>50</v>
      </c>
      <c r="L108" s="1" t="s">
        <v>1936</v>
      </c>
      <c r="M108" s="1"/>
      <c r="N108" s="1"/>
      <c r="O108" s="1"/>
      <c r="P108" s="1"/>
      <c r="Q108" s="1"/>
      <c r="R108" s="1"/>
      <c r="S108" s="1">
        <v>0.1854</v>
      </c>
      <c r="T108" s="1">
        <v>0.0451</v>
      </c>
      <c r="U108" s="1">
        <f t="shared" si="29"/>
        <v>0.00019745195398584062</v>
      </c>
      <c r="V108" s="1">
        <v>0.206</v>
      </c>
      <c r="W108" s="1">
        <v>0.2012</v>
      </c>
      <c r="X108" s="1">
        <f t="shared" si="30"/>
        <v>0.4072</v>
      </c>
      <c r="Y108" s="1">
        <v>0.0292</v>
      </c>
      <c r="Z108" s="1">
        <f>(PI()*(1/3)*((Y108/2)^2)*W108)*2</f>
        <v>8.982398151725805E-05</v>
      </c>
      <c r="AA108" s="1">
        <f t="shared" si="31"/>
        <v>0.00022777433086533332</v>
      </c>
      <c r="AB108" s="1">
        <f t="shared" si="32"/>
        <v>0.00013795034934807525</v>
      </c>
      <c r="AC108" s="1">
        <f t="shared" si="33"/>
        <v>1.1535683809017516</v>
      </c>
      <c r="AD108" s="1" t="s">
        <v>1557</v>
      </c>
      <c r="AE108" s="8">
        <v>1986</v>
      </c>
      <c r="AF108" s="1" t="s">
        <v>1771</v>
      </c>
      <c r="AG108" s="9" t="s">
        <v>1558</v>
      </c>
      <c r="AH108" s="1"/>
      <c r="AI108" s="13" t="s">
        <v>1627</v>
      </c>
    </row>
    <row r="109" spans="1:35" ht="15.75">
      <c r="A109" s="1" t="s">
        <v>1540</v>
      </c>
      <c r="B109" s="1" t="s">
        <v>1509</v>
      </c>
      <c r="C109" s="5" t="s">
        <v>1777</v>
      </c>
      <c r="D109" s="5" t="s">
        <v>167</v>
      </c>
      <c r="E109" s="5" t="s">
        <v>1973</v>
      </c>
      <c r="F109" s="6" t="s">
        <v>1974</v>
      </c>
      <c r="G109" s="1" t="s">
        <v>1683</v>
      </c>
      <c r="H109" s="1">
        <v>15.5</v>
      </c>
      <c r="I109" s="1" t="s">
        <v>164</v>
      </c>
      <c r="J109" s="1" t="s">
        <v>415</v>
      </c>
      <c r="K109" s="1">
        <v>37.36</v>
      </c>
      <c r="L109" s="1" t="s">
        <v>1937</v>
      </c>
      <c r="M109" s="1"/>
      <c r="N109" s="1"/>
      <c r="O109" s="1"/>
      <c r="P109" s="1"/>
      <c r="Q109" s="1"/>
      <c r="R109" s="1"/>
      <c r="S109" s="1">
        <v>0.224</v>
      </c>
      <c r="T109" s="1">
        <v>0.033</v>
      </c>
      <c r="U109" s="1">
        <f t="shared" si="29"/>
        <v>0.00012772459092434663</v>
      </c>
      <c r="V109" s="1">
        <v>0.19</v>
      </c>
      <c r="W109" s="1"/>
      <c r="X109" s="1">
        <f t="shared" si="30"/>
        <v>0.19</v>
      </c>
      <c r="Y109" s="1">
        <v>0.0255</v>
      </c>
      <c r="Z109" s="1"/>
      <c r="AA109" s="1">
        <f t="shared" si="31"/>
        <v>9.703397959234622E-05</v>
      </c>
      <c r="AB109" s="1">
        <f t="shared" si="32"/>
        <v>9.703397959234622E-05</v>
      </c>
      <c r="AC109" s="1">
        <f t="shared" si="33"/>
        <v>0.7597125885478156</v>
      </c>
      <c r="AD109" s="1" t="s">
        <v>1534</v>
      </c>
      <c r="AE109" s="8">
        <v>1961</v>
      </c>
      <c r="AF109" s="1" t="s">
        <v>1704</v>
      </c>
      <c r="AG109" s="9" t="s">
        <v>1535</v>
      </c>
      <c r="AH109" s="1"/>
      <c r="AI109" s="13" t="s">
        <v>1536</v>
      </c>
    </row>
    <row r="110" spans="1:35" ht="15.75">
      <c r="A110" s="1" t="s">
        <v>1628</v>
      </c>
      <c r="B110" s="1" t="s">
        <v>1509</v>
      </c>
      <c r="C110" s="5" t="s">
        <v>1777</v>
      </c>
      <c r="D110" s="5" t="s">
        <v>167</v>
      </c>
      <c r="E110" s="5" t="s">
        <v>1973</v>
      </c>
      <c r="F110" s="6" t="s">
        <v>1974</v>
      </c>
      <c r="G110" s="1" t="s">
        <v>138</v>
      </c>
      <c r="H110" s="1">
        <v>16.5</v>
      </c>
      <c r="I110" s="1" t="s">
        <v>164</v>
      </c>
      <c r="J110" s="1" t="s">
        <v>415</v>
      </c>
      <c r="K110" s="1">
        <v>50</v>
      </c>
      <c r="L110" s="1" t="s">
        <v>1936</v>
      </c>
      <c r="M110" s="1"/>
      <c r="N110" s="1"/>
      <c r="O110" s="1"/>
      <c r="P110" s="1"/>
      <c r="Q110" s="1"/>
      <c r="R110" s="1"/>
      <c r="S110" s="1">
        <v>0.2351</v>
      </c>
      <c r="T110" s="1">
        <v>0.073</v>
      </c>
      <c r="U110" s="1">
        <f t="shared" si="29"/>
        <v>0.0006559896264508999</v>
      </c>
      <c r="V110" s="1">
        <v>0.2732</v>
      </c>
      <c r="W110" s="1">
        <v>0.2729</v>
      </c>
      <c r="X110" s="1">
        <f t="shared" si="30"/>
        <v>0.5461</v>
      </c>
      <c r="Y110" s="1">
        <v>0.0436</v>
      </c>
      <c r="Z110" s="1">
        <f>(PI()*(1/3)*((Y110/2)^2)*W110)*2</f>
        <v>0.0002716283756371002</v>
      </c>
      <c r="AA110" s="1">
        <f t="shared" si="31"/>
        <v>0.0006795188422405582</v>
      </c>
      <c r="AB110" s="1">
        <f t="shared" si="32"/>
        <v>0.000407890466603458</v>
      </c>
      <c r="AC110" s="1">
        <f t="shared" si="33"/>
        <v>1.0358682741935392</v>
      </c>
      <c r="AD110" s="1" t="s">
        <v>1557</v>
      </c>
      <c r="AE110" s="8">
        <v>1986</v>
      </c>
      <c r="AF110" s="1" t="s">
        <v>1771</v>
      </c>
      <c r="AG110" s="9" t="s">
        <v>1558</v>
      </c>
      <c r="AH110" s="1"/>
      <c r="AI110" s="13" t="s">
        <v>1512</v>
      </c>
    </row>
    <row r="111" spans="1:35" ht="15.75">
      <c r="A111" s="1" t="s">
        <v>1552</v>
      </c>
      <c r="B111" s="1" t="s">
        <v>1509</v>
      </c>
      <c r="C111" s="5" t="s">
        <v>1777</v>
      </c>
      <c r="D111" s="5" t="s">
        <v>167</v>
      </c>
      <c r="E111" s="5" t="s">
        <v>1973</v>
      </c>
      <c r="F111" s="6" t="s">
        <v>1974</v>
      </c>
      <c r="G111" s="1" t="s">
        <v>1553</v>
      </c>
      <c r="H111" s="1">
        <v>2.5</v>
      </c>
      <c r="I111" s="1" t="s">
        <v>164</v>
      </c>
      <c r="J111" s="1" t="s">
        <v>415</v>
      </c>
      <c r="K111" s="1" t="s">
        <v>1682</v>
      </c>
      <c r="L111" s="1"/>
      <c r="M111" s="1">
        <v>0.092</v>
      </c>
      <c r="N111" s="1">
        <v>0.028</v>
      </c>
      <c r="O111" s="1">
        <f>(4/3)*PI()*((N111/2)^2)*(M111/2)</f>
        <v>3.77661324863541E-05</v>
      </c>
      <c r="P111" s="1"/>
      <c r="Q111" s="1"/>
      <c r="R111" s="1"/>
      <c r="S111" s="1">
        <v>0.1805</v>
      </c>
      <c r="T111" s="1">
        <v>0.0405</v>
      </c>
      <c r="U111" s="1">
        <f t="shared" si="29"/>
        <v>0.00015501933694735728</v>
      </c>
      <c r="V111" s="1">
        <v>0.2645</v>
      </c>
      <c r="W111" s="1">
        <v>0.231</v>
      </c>
      <c r="X111" s="1">
        <f t="shared" si="30"/>
        <v>0.49550000000000005</v>
      </c>
      <c r="Y111" s="1">
        <v>0.0405</v>
      </c>
      <c r="Z111" s="1">
        <f>(PI()*(1/3)*((Y111/2)^2)*W111)*2</f>
        <v>0.00019839039797695033</v>
      </c>
      <c r="AA111" s="1">
        <f t="shared" si="31"/>
        <v>0.0005391323477490502</v>
      </c>
      <c r="AB111" s="1">
        <f t="shared" si="32"/>
        <v>0.00034074194977209976</v>
      </c>
      <c r="AC111" s="1">
        <f t="shared" si="33"/>
        <v>3.477839335180056</v>
      </c>
      <c r="AD111" s="1" t="s">
        <v>175</v>
      </c>
      <c r="AE111" s="8">
        <v>1967</v>
      </c>
      <c r="AF111" s="1" t="s">
        <v>1704</v>
      </c>
      <c r="AG111" s="9" t="s">
        <v>1377</v>
      </c>
      <c r="AH111" s="1"/>
      <c r="AI111" s="13" t="s">
        <v>1378</v>
      </c>
    </row>
    <row r="112" spans="1:35" ht="15.75">
      <c r="A112" s="1" t="s">
        <v>1034</v>
      </c>
      <c r="B112" s="1" t="s">
        <v>1035</v>
      </c>
      <c r="C112" s="5" t="s">
        <v>1322</v>
      </c>
      <c r="D112" s="5" t="s">
        <v>986</v>
      </c>
      <c r="E112" s="5" t="s">
        <v>1972</v>
      </c>
      <c r="F112" s="6" t="s">
        <v>1913</v>
      </c>
      <c r="G112" s="1" t="s">
        <v>139</v>
      </c>
      <c r="H112" s="1">
        <v>4.8</v>
      </c>
      <c r="I112" s="1" t="s">
        <v>164</v>
      </c>
      <c r="J112" s="1" t="s">
        <v>415</v>
      </c>
      <c r="K112" s="1">
        <v>45.58</v>
      </c>
      <c r="L112" s="1" t="s">
        <v>1938</v>
      </c>
      <c r="M112" s="1"/>
      <c r="N112" s="1"/>
      <c r="O112" s="1"/>
      <c r="P112" s="1">
        <v>0.074</v>
      </c>
      <c r="Q112" s="1">
        <v>0.052</v>
      </c>
      <c r="R112" s="1">
        <f>(4/3)*PI()*((Q112/2)^2)*(P112/2)</f>
        <v>0.0001047700206021172</v>
      </c>
      <c r="S112" s="1">
        <v>0.1</v>
      </c>
      <c r="T112" s="1">
        <v>0.052</v>
      </c>
      <c r="U112" s="1">
        <f t="shared" si="29"/>
        <v>0.00014158110892178</v>
      </c>
      <c r="V112" s="1">
        <v>0.102</v>
      </c>
      <c r="W112" s="1"/>
      <c r="X112" s="1">
        <f t="shared" si="30"/>
        <v>0.102</v>
      </c>
      <c r="Y112" s="1">
        <v>0.026</v>
      </c>
      <c r="Z112" s="1"/>
      <c r="AA112" s="1">
        <f t="shared" si="31"/>
        <v>5.415477416258084E-05</v>
      </c>
      <c r="AB112" s="1">
        <f t="shared" si="32"/>
        <v>5.415477416258084E-05</v>
      </c>
      <c r="AC112" s="1">
        <f t="shared" si="33"/>
        <v>0.38249999999999995</v>
      </c>
      <c r="AD112" s="1" t="s">
        <v>1248</v>
      </c>
      <c r="AE112" s="8">
        <v>1941</v>
      </c>
      <c r="AF112" s="1" t="s">
        <v>1708</v>
      </c>
      <c r="AG112" s="11" t="s">
        <v>1222</v>
      </c>
      <c r="AH112" s="1" t="s">
        <v>1133</v>
      </c>
      <c r="AI112" s="13" t="s">
        <v>283</v>
      </c>
    </row>
    <row r="113" spans="1:35" ht="15.75">
      <c r="A113" s="1" t="s">
        <v>1220</v>
      </c>
      <c r="B113" s="1" t="s">
        <v>1035</v>
      </c>
      <c r="C113" s="5" t="s">
        <v>1322</v>
      </c>
      <c r="D113" s="5" t="s">
        <v>986</v>
      </c>
      <c r="E113" s="5" t="s">
        <v>1972</v>
      </c>
      <c r="F113" s="6" t="s">
        <v>1913</v>
      </c>
      <c r="G113" s="1" t="s">
        <v>1221</v>
      </c>
      <c r="H113" s="1">
        <v>3.9</v>
      </c>
      <c r="I113" s="1" t="s">
        <v>164</v>
      </c>
      <c r="J113" s="1" t="s">
        <v>415</v>
      </c>
      <c r="K113" s="1">
        <v>20.52</v>
      </c>
      <c r="L113" s="1" t="s">
        <v>1939</v>
      </c>
      <c r="M113" s="1"/>
      <c r="N113" s="1"/>
      <c r="O113" s="1"/>
      <c r="P113" s="1">
        <v>0.064</v>
      </c>
      <c r="Q113" s="1">
        <v>0.0465</v>
      </c>
      <c r="R113" s="1">
        <f>(4/3)*PI()*((Q113/2)^2)*(P113/2)</f>
        <v>7.245769296239499E-05</v>
      </c>
      <c r="S113" s="1">
        <v>0.1305</v>
      </c>
      <c r="T113" s="1">
        <v>0.1165</v>
      </c>
      <c r="U113" s="1">
        <f t="shared" si="29"/>
        <v>0.0009273869594158785</v>
      </c>
      <c r="V113" s="1">
        <v>0.0855</v>
      </c>
      <c r="W113" s="1"/>
      <c r="X113" s="1">
        <f t="shared" si="30"/>
        <v>0.0855</v>
      </c>
      <c r="Y113" s="1">
        <v>0.031</v>
      </c>
      <c r="Z113" s="1"/>
      <c r="AA113" s="1">
        <f t="shared" si="31"/>
        <v>6.453263279463303E-05</v>
      </c>
      <c r="AB113" s="1">
        <f t="shared" si="32"/>
        <v>6.453263279463303E-05</v>
      </c>
      <c r="AC113" s="1">
        <f t="shared" si="33"/>
        <v>0.06958544342189088</v>
      </c>
      <c r="AD113" s="1" t="s">
        <v>176</v>
      </c>
      <c r="AE113" s="8">
        <v>1996</v>
      </c>
      <c r="AF113" s="13" t="s">
        <v>1771</v>
      </c>
      <c r="AG113" s="14" t="s">
        <v>1132</v>
      </c>
      <c r="AH113" s="1"/>
      <c r="AI113" s="13" t="s">
        <v>338</v>
      </c>
    </row>
    <row r="114" spans="1:35" ht="15.75">
      <c r="A114" s="1" t="s">
        <v>1255</v>
      </c>
      <c r="B114" s="1" t="s">
        <v>1035</v>
      </c>
      <c r="C114" s="5" t="s">
        <v>1322</v>
      </c>
      <c r="D114" s="5" t="s">
        <v>986</v>
      </c>
      <c r="E114" s="5" t="s">
        <v>1972</v>
      </c>
      <c r="F114" s="6" t="s">
        <v>1913</v>
      </c>
      <c r="G114" s="1" t="s">
        <v>1221</v>
      </c>
      <c r="H114" s="1">
        <v>3.9</v>
      </c>
      <c r="I114" s="1" t="s">
        <v>164</v>
      </c>
      <c r="J114" s="1" t="s">
        <v>415</v>
      </c>
      <c r="K114" s="1">
        <v>20.51</v>
      </c>
      <c r="L114" s="1" t="s">
        <v>1940</v>
      </c>
      <c r="M114" s="1"/>
      <c r="N114" s="1"/>
      <c r="O114" s="1"/>
      <c r="P114" s="1">
        <v>0.077</v>
      </c>
      <c r="Q114" s="1">
        <v>0.047</v>
      </c>
      <c r="R114" s="1">
        <f>(4/3)*PI()*((Q114/2)^2)*(P114/2)</f>
        <v>8.906048653784143E-05</v>
      </c>
      <c r="S114" s="1">
        <v>0.25</v>
      </c>
      <c r="T114" s="1">
        <v>0.212</v>
      </c>
      <c r="U114" s="1">
        <f t="shared" si="29"/>
        <v>0.005883155842622485</v>
      </c>
      <c r="V114" s="1">
        <v>0.8545</v>
      </c>
      <c r="W114" s="1"/>
      <c r="X114" s="1">
        <f t="shared" si="30"/>
        <v>0.8545</v>
      </c>
      <c r="Y114" s="1">
        <v>0.208</v>
      </c>
      <c r="Z114" s="1"/>
      <c r="AA114" s="1">
        <f t="shared" si="31"/>
        <v>0.02903545381767864</v>
      </c>
      <c r="AB114" s="1">
        <f t="shared" si="32"/>
        <v>0.02903545381767864</v>
      </c>
      <c r="AC114" s="1">
        <f t="shared" si="33"/>
        <v>4.935353506585973</v>
      </c>
      <c r="AD114" s="1" t="s">
        <v>177</v>
      </c>
      <c r="AE114" s="8">
        <v>1996</v>
      </c>
      <c r="AF114" s="13" t="s">
        <v>1771</v>
      </c>
      <c r="AG114" s="14" t="s">
        <v>1166</v>
      </c>
      <c r="AH114" s="1"/>
      <c r="AI114" s="13" t="s">
        <v>338</v>
      </c>
    </row>
    <row r="115" spans="1:35" ht="15.75">
      <c r="A115" s="1" t="s">
        <v>1073</v>
      </c>
      <c r="B115" s="1" t="s">
        <v>1035</v>
      </c>
      <c r="C115" s="5" t="s">
        <v>1322</v>
      </c>
      <c r="D115" s="5" t="s">
        <v>986</v>
      </c>
      <c r="E115" s="5" t="s">
        <v>1972</v>
      </c>
      <c r="F115" s="6" t="s">
        <v>1913</v>
      </c>
      <c r="G115" s="1" t="s">
        <v>1258</v>
      </c>
      <c r="H115" s="5">
        <v>37</v>
      </c>
      <c r="I115" s="1" t="s">
        <v>164</v>
      </c>
      <c r="J115" s="1" t="s">
        <v>415</v>
      </c>
      <c r="K115" s="1">
        <v>35</v>
      </c>
      <c r="L115" s="1" t="s">
        <v>1854</v>
      </c>
      <c r="M115" s="1">
        <v>0.11</v>
      </c>
      <c r="N115" s="1">
        <v>0.06</v>
      </c>
      <c r="O115" s="1">
        <f>(4/3)*PI()*((N115/2)^2)*(M115/2)</f>
        <v>0.00020734511513692633</v>
      </c>
      <c r="P115" s="1"/>
      <c r="Q115" s="1"/>
      <c r="R115" s="1"/>
      <c r="S115" s="1"/>
      <c r="T115" s="1"/>
      <c r="U115" s="1"/>
      <c r="V115" s="1"/>
      <c r="W115" s="1"/>
      <c r="X115" s="1"/>
      <c r="Y115" s="1"/>
      <c r="Z115" s="1"/>
      <c r="AA115" s="1"/>
      <c r="AB115" s="1"/>
      <c r="AC115" s="1"/>
      <c r="AD115" s="1" t="s">
        <v>1790</v>
      </c>
      <c r="AE115" s="8">
        <v>1940</v>
      </c>
      <c r="AF115" s="1" t="s">
        <v>1426</v>
      </c>
      <c r="AG115" s="9"/>
      <c r="AH115" s="1"/>
      <c r="AI115" s="13" t="s">
        <v>1089</v>
      </c>
    </row>
    <row r="116" spans="1:35" ht="15.75">
      <c r="A116" s="1" t="s">
        <v>1090</v>
      </c>
      <c r="B116" s="1" t="s">
        <v>1035</v>
      </c>
      <c r="C116" s="5" t="s">
        <v>1322</v>
      </c>
      <c r="D116" s="5" t="s">
        <v>986</v>
      </c>
      <c r="E116" s="5" t="s">
        <v>1972</v>
      </c>
      <c r="F116" s="6" t="s">
        <v>1913</v>
      </c>
      <c r="G116" s="1" t="s">
        <v>1091</v>
      </c>
      <c r="H116" s="1">
        <v>70</v>
      </c>
      <c r="I116" s="1" t="s">
        <v>164</v>
      </c>
      <c r="J116" s="1" t="s">
        <v>415</v>
      </c>
      <c r="K116" s="1">
        <v>10.33</v>
      </c>
      <c r="L116" s="1" t="s">
        <v>1941</v>
      </c>
      <c r="M116" s="1"/>
      <c r="N116" s="1"/>
      <c r="O116" s="1"/>
      <c r="P116" s="1">
        <v>0.0545</v>
      </c>
      <c r="Q116" s="1">
        <v>0.036</v>
      </c>
      <c r="R116" s="1">
        <f>(4/3)*PI()*((Q116/2)^2)*(P116/2)</f>
        <v>3.698282871805904E-05</v>
      </c>
      <c r="S116" s="1">
        <v>0.126</v>
      </c>
      <c r="T116" s="1">
        <v>0.0495</v>
      </c>
      <c r="U116" s="1">
        <f aca="true" t="shared" si="34" ref="U116:U147">(4/3)*PI()*((T116/2)^2)*(S116/2)</f>
        <v>0.0001616514353886262</v>
      </c>
      <c r="V116" s="1">
        <v>0.1425</v>
      </c>
      <c r="W116" s="1"/>
      <c r="X116" s="1">
        <f aca="true" t="shared" si="35" ref="X116:X136">V116+W116</f>
        <v>0.1425</v>
      </c>
      <c r="Y116" s="1">
        <v>0.0255</v>
      </c>
      <c r="Z116" s="1"/>
      <c r="AA116" s="1">
        <f aca="true" t="shared" si="36" ref="AA116:AA136">Z116+AB116</f>
        <v>7.277548469425966E-05</v>
      </c>
      <c r="AB116" s="1">
        <f aca="true" t="shared" si="37" ref="AB116:AB136">PI()*((Y116/2)^2)*V116</f>
        <v>7.277548469425966E-05</v>
      </c>
      <c r="AC116" s="1">
        <f aca="true" t="shared" si="38" ref="AC116:AC136">AA116/U116</f>
        <v>0.45020005247277955</v>
      </c>
      <c r="AD116" s="1" t="s">
        <v>197</v>
      </c>
      <c r="AE116" s="8">
        <v>1968</v>
      </c>
      <c r="AF116" s="1" t="s">
        <v>1426</v>
      </c>
      <c r="AG116" s="1" t="s">
        <v>1092</v>
      </c>
      <c r="AH116" s="1"/>
      <c r="AI116" s="13" t="s">
        <v>1093</v>
      </c>
    </row>
    <row r="117" spans="1:35" ht="15.75">
      <c r="A117" s="1" t="s">
        <v>912</v>
      </c>
      <c r="B117" s="1" t="s">
        <v>913</v>
      </c>
      <c r="C117" s="5" t="s">
        <v>1322</v>
      </c>
      <c r="D117" s="5" t="s">
        <v>986</v>
      </c>
      <c r="E117" s="5" t="s">
        <v>1972</v>
      </c>
      <c r="F117" s="6" t="s">
        <v>1913</v>
      </c>
      <c r="G117" s="1" t="s">
        <v>914</v>
      </c>
      <c r="H117" s="1">
        <v>22</v>
      </c>
      <c r="I117" s="1" t="s">
        <v>1759</v>
      </c>
      <c r="J117" s="1" t="s">
        <v>415</v>
      </c>
      <c r="K117" s="1">
        <v>3.8</v>
      </c>
      <c r="L117" s="1" t="s">
        <v>1669</v>
      </c>
      <c r="M117" s="1">
        <v>0.087</v>
      </c>
      <c r="N117" s="1">
        <v>0.0385</v>
      </c>
      <c r="O117" s="1">
        <f>(4/3)*PI()*((N117/2)^2)*(M117/2)</f>
        <v>6.752107280636033E-05</v>
      </c>
      <c r="P117" s="1">
        <v>0.105</v>
      </c>
      <c r="Q117" s="1">
        <v>0.0675</v>
      </c>
      <c r="R117" s="1">
        <f>(4/3)*PI()*((Q117/2)^2)*(P117/2)</f>
        <v>0.00025049292673857363</v>
      </c>
      <c r="S117" s="1">
        <v>0.5425</v>
      </c>
      <c r="T117" s="1">
        <v>0.162</v>
      </c>
      <c r="U117" s="1">
        <f t="shared" si="34"/>
        <v>0.007454669499739951</v>
      </c>
      <c r="V117" s="1">
        <v>0.4</v>
      </c>
      <c r="W117" s="1"/>
      <c r="X117" s="1">
        <f t="shared" si="35"/>
        <v>0.4</v>
      </c>
      <c r="Y117" s="1">
        <v>0.033</v>
      </c>
      <c r="Z117" s="1"/>
      <c r="AA117" s="1">
        <f t="shared" si="36"/>
        <v>0.0003421194399759285</v>
      </c>
      <c r="AB117" s="1">
        <f t="shared" si="37"/>
        <v>0.0003421194399759285</v>
      </c>
      <c r="AC117" s="1">
        <f t="shared" si="38"/>
        <v>0.04589330754205307</v>
      </c>
      <c r="AD117" s="1" t="s">
        <v>198</v>
      </c>
      <c r="AE117" s="8">
        <v>1965</v>
      </c>
      <c r="AF117" s="1" t="s">
        <v>1704</v>
      </c>
      <c r="AG117" s="9" t="s">
        <v>915</v>
      </c>
      <c r="AH117" s="1"/>
      <c r="AI117" s="13" t="s">
        <v>335</v>
      </c>
    </row>
    <row r="118" spans="1:35" ht="15.75">
      <c r="A118" s="1" t="s">
        <v>916</v>
      </c>
      <c r="B118" s="1" t="s">
        <v>913</v>
      </c>
      <c r="C118" s="5" t="s">
        <v>1322</v>
      </c>
      <c r="D118" s="5" t="s">
        <v>986</v>
      </c>
      <c r="E118" s="5" t="s">
        <v>1972</v>
      </c>
      <c r="F118" s="6" t="s">
        <v>1913</v>
      </c>
      <c r="G118" s="1" t="s">
        <v>268</v>
      </c>
      <c r="H118" s="1">
        <v>10</v>
      </c>
      <c r="I118" s="1" t="s">
        <v>1759</v>
      </c>
      <c r="J118" s="1" t="s">
        <v>415</v>
      </c>
      <c r="K118" s="1">
        <v>38.08</v>
      </c>
      <c r="L118" s="1" t="s">
        <v>1942</v>
      </c>
      <c r="M118" s="1">
        <v>0.088</v>
      </c>
      <c r="N118" s="1">
        <v>0.05</v>
      </c>
      <c r="O118" s="1">
        <f>(4/3)*PI()*((N118/2)^2)*(M118/2)</f>
        <v>0.00011519173063162575</v>
      </c>
      <c r="P118" s="1">
        <v>0.092</v>
      </c>
      <c r="Q118" s="1">
        <v>0.059</v>
      </c>
      <c r="R118" s="1">
        <f>(4/3)*PI()*((Q118/2)^2)*(P118/2)</f>
        <v>0.00016768355508290638</v>
      </c>
      <c r="S118" s="1">
        <v>0.393</v>
      </c>
      <c r="T118" s="1">
        <v>0.163</v>
      </c>
      <c r="U118" s="1">
        <f t="shared" si="34"/>
        <v>0.005467217876466383</v>
      </c>
      <c r="V118" s="1">
        <v>0.489</v>
      </c>
      <c r="W118" s="1"/>
      <c r="X118" s="1">
        <f t="shared" si="35"/>
        <v>0.489</v>
      </c>
      <c r="Y118" s="1">
        <v>0.047</v>
      </c>
      <c r="Z118" s="1"/>
      <c r="AA118" s="1">
        <f t="shared" si="36"/>
        <v>0.000848387881500087</v>
      </c>
      <c r="AB118" s="1">
        <f t="shared" si="37"/>
        <v>0.000848387881500087</v>
      </c>
      <c r="AC118" s="1">
        <f t="shared" si="38"/>
        <v>0.1551772584648527</v>
      </c>
      <c r="AD118" s="1" t="s">
        <v>199</v>
      </c>
      <c r="AE118" s="8">
        <v>1988</v>
      </c>
      <c r="AF118" s="1" t="s">
        <v>1771</v>
      </c>
      <c r="AG118" s="9" t="s">
        <v>654</v>
      </c>
      <c r="AH118" s="1"/>
      <c r="AI118" s="13" t="s">
        <v>829</v>
      </c>
    </row>
    <row r="119" spans="1:35" ht="15.75">
      <c r="A119" s="1" t="s">
        <v>830</v>
      </c>
      <c r="B119" s="1" t="s">
        <v>913</v>
      </c>
      <c r="C119" s="5" t="s">
        <v>1322</v>
      </c>
      <c r="D119" s="5" t="s">
        <v>986</v>
      </c>
      <c r="E119" s="5" t="s">
        <v>1972</v>
      </c>
      <c r="F119" s="6" t="s">
        <v>1913</v>
      </c>
      <c r="G119" s="1" t="s">
        <v>773</v>
      </c>
      <c r="H119" s="1">
        <v>18</v>
      </c>
      <c r="I119" s="1" t="s">
        <v>1759</v>
      </c>
      <c r="J119" s="1" t="s">
        <v>415</v>
      </c>
      <c r="K119" s="1">
        <v>42.27</v>
      </c>
      <c r="L119" s="1" t="s">
        <v>1802</v>
      </c>
      <c r="M119" s="1">
        <v>0.092</v>
      </c>
      <c r="N119" s="1">
        <v>0.051</v>
      </c>
      <c r="O119" s="1">
        <f>(4/3)*PI()*((N119/2)^2)*(M119/2)</f>
        <v>0.0001252929982104681</v>
      </c>
      <c r="P119" s="1">
        <v>0.107</v>
      </c>
      <c r="Q119" s="1">
        <v>0.069</v>
      </c>
      <c r="R119" s="1">
        <f>(4/3)*PI()*((Q119/2)^2)*(P119/2)</f>
        <v>0.0002667353534567146</v>
      </c>
      <c r="S119" s="1">
        <v>0.305</v>
      </c>
      <c r="T119" s="1">
        <v>0.11</v>
      </c>
      <c r="U119" s="1">
        <f t="shared" si="34"/>
        <v>0.0019323412813455217</v>
      </c>
      <c r="V119" s="1">
        <v>0.425</v>
      </c>
      <c r="W119" s="1"/>
      <c r="X119" s="1">
        <f t="shared" si="35"/>
        <v>0.425</v>
      </c>
      <c r="Y119" s="1">
        <v>0.034</v>
      </c>
      <c r="Z119" s="1"/>
      <c r="AA119" s="1">
        <f t="shared" si="36"/>
        <v>0.0003858661176771664</v>
      </c>
      <c r="AB119" s="1">
        <f t="shared" si="37"/>
        <v>0.0003858661176771664</v>
      </c>
      <c r="AC119" s="1">
        <f t="shared" si="38"/>
        <v>0.1996883891071671</v>
      </c>
      <c r="AD119" s="1" t="s">
        <v>1758</v>
      </c>
      <c r="AE119" s="8">
        <v>1954</v>
      </c>
      <c r="AF119" s="1" t="s">
        <v>1757</v>
      </c>
      <c r="AG119" s="9" t="s">
        <v>1750</v>
      </c>
      <c r="AH119" s="1"/>
      <c r="AI119" s="13" t="s">
        <v>317</v>
      </c>
    </row>
    <row r="120" spans="1:35" ht="15.75">
      <c r="A120" s="1" t="s">
        <v>774</v>
      </c>
      <c r="B120" s="1" t="s">
        <v>913</v>
      </c>
      <c r="C120" s="5" t="s">
        <v>1322</v>
      </c>
      <c r="D120" s="5" t="s">
        <v>986</v>
      </c>
      <c r="E120" s="5" t="s">
        <v>1972</v>
      </c>
      <c r="F120" s="6" t="s">
        <v>1913</v>
      </c>
      <c r="G120" s="1" t="s">
        <v>1421</v>
      </c>
      <c r="H120" s="1">
        <v>13.5</v>
      </c>
      <c r="I120" s="1" t="s">
        <v>1759</v>
      </c>
      <c r="J120" s="1" t="s">
        <v>415</v>
      </c>
      <c r="K120" s="1">
        <v>49.5</v>
      </c>
      <c r="L120" s="1" t="s">
        <v>1943</v>
      </c>
      <c r="M120" s="1"/>
      <c r="N120" s="1"/>
      <c r="O120" s="1"/>
      <c r="P120" s="1"/>
      <c r="Q120" s="1"/>
      <c r="R120" s="1"/>
      <c r="S120" s="1">
        <v>0.2875</v>
      </c>
      <c r="T120" s="1">
        <v>0.1292</v>
      </c>
      <c r="U120" s="1">
        <f t="shared" si="34"/>
        <v>0.0025128206863321663</v>
      </c>
      <c r="V120" s="1">
        <v>0.2917</v>
      </c>
      <c r="W120" s="1"/>
      <c r="X120" s="1">
        <f t="shared" si="35"/>
        <v>0.2917</v>
      </c>
      <c r="Y120" s="1">
        <v>0.0542</v>
      </c>
      <c r="Z120" s="1"/>
      <c r="AA120" s="1">
        <f t="shared" si="36"/>
        <v>0.000673015216612864</v>
      </c>
      <c r="AB120" s="1">
        <f t="shared" si="37"/>
        <v>0.000673015216612864</v>
      </c>
      <c r="AC120" s="1">
        <f t="shared" si="38"/>
        <v>0.26783256770909086</v>
      </c>
      <c r="AD120" s="1" t="s">
        <v>210</v>
      </c>
      <c r="AE120" s="8">
        <v>2008</v>
      </c>
      <c r="AF120" s="1" t="s">
        <v>1771</v>
      </c>
      <c r="AG120" s="10" t="s">
        <v>1772</v>
      </c>
      <c r="AH120" s="1"/>
      <c r="AI120" s="13" t="s">
        <v>1776</v>
      </c>
    </row>
    <row r="121" spans="1:35" ht="15.75">
      <c r="A121" s="1" t="s">
        <v>864</v>
      </c>
      <c r="B121" s="1" t="s">
        <v>913</v>
      </c>
      <c r="C121" s="5" t="s">
        <v>1322</v>
      </c>
      <c r="D121" s="5" t="s">
        <v>986</v>
      </c>
      <c r="E121" s="5" t="s">
        <v>1972</v>
      </c>
      <c r="F121" s="6" t="s">
        <v>1913</v>
      </c>
      <c r="G121" s="1" t="s">
        <v>268</v>
      </c>
      <c r="H121" s="1">
        <v>10</v>
      </c>
      <c r="I121" s="1" t="s">
        <v>1759</v>
      </c>
      <c r="J121" s="1" t="s">
        <v>415</v>
      </c>
      <c r="K121" s="1">
        <v>30.03</v>
      </c>
      <c r="L121" s="1" t="s">
        <v>1944</v>
      </c>
      <c r="M121" s="1">
        <v>0.08</v>
      </c>
      <c r="N121" s="1">
        <v>0.04</v>
      </c>
      <c r="O121" s="1">
        <f>(4/3)*PI()*((N121/2)^2)*(M121/2)</f>
        <v>6.702064327658225E-05</v>
      </c>
      <c r="P121" s="1">
        <v>0.085</v>
      </c>
      <c r="Q121" s="1">
        <v>0.052</v>
      </c>
      <c r="R121" s="1">
        <f aca="true" t="shared" si="39" ref="R121:R129">(4/3)*PI()*((Q121/2)^2)*(P121/2)</f>
        <v>0.000120343942583513</v>
      </c>
      <c r="S121" s="1">
        <v>0.408</v>
      </c>
      <c r="T121" s="1">
        <v>0.119</v>
      </c>
      <c r="U121" s="1">
        <f t="shared" si="34"/>
        <v>0.0030251903625889832</v>
      </c>
      <c r="V121" s="1">
        <v>0.414</v>
      </c>
      <c r="W121" s="1"/>
      <c r="X121" s="1">
        <f t="shared" si="35"/>
        <v>0.414</v>
      </c>
      <c r="Y121" s="1">
        <v>0.045</v>
      </c>
      <c r="Z121" s="1"/>
      <c r="AA121" s="1">
        <f t="shared" si="36"/>
        <v>0.0006584385502842507</v>
      </c>
      <c r="AB121" s="1">
        <f t="shared" si="37"/>
        <v>0.0006584385502842507</v>
      </c>
      <c r="AC121" s="1">
        <f t="shared" si="38"/>
        <v>0.21765193966860105</v>
      </c>
      <c r="AD121" s="1" t="s">
        <v>886</v>
      </c>
      <c r="AE121" s="8">
        <v>1975</v>
      </c>
      <c r="AF121" s="1" t="s">
        <v>1704</v>
      </c>
      <c r="AG121" s="9" t="s">
        <v>887</v>
      </c>
      <c r="AH121" s="1"/>
      <c r="AI121" s="13" t="s">
        <v>829</v>
      </c>
    </row>
    <row r="122" spans="1:35" ht="15.75">
      <c r="A122" s="1" t="s">
        <v>888</v>
      </c>
      <c r="B122" s="1" t="s">
        <v>913</v>
      </c>
      <c r="C122" s="5" t="s">
        <v>1322</v>
      </c>
      <c r="D122" s="5" t="s">
        <v>986</v>
      </c>
      <c r="E122" s="5" t="s">
        <v>1972</v>
      </c>
      <c r="F122" s="6" t="s">
        <v>1913</v>
      </c>
      <c r="G122" s="1" t="s">
        <v>1680</v>
      </c>
      <c r="H122" s="1">
        <v>28</v>
      </c>
      <c r="I122" s="1" t="s">
        <v>1759</v>
      </c>
      <c r="J122" s="1" t="s">
        <v>415</v>
      </c>
      <c r="K122" s="1">
        <v>51.57</v>
      </c>
      <c r="L122" s="1" t="s">
        <v>1945</v>
      </c>
      <c r="M122" s="1"/>
      <c r="N122" s="1"/>
      <c r="O122" s="1"/>
      <c r="P122" s="1">
        <v>0.1015</v>
      </c>
      <c r="Q122" s="1">
        <v>0.0595</v>
      </c>
      <c r="R122" s="1">
        <f t="shared" si="39"/>
        <v>0.00018814756237915553</v>
      </c>
      <c r="S122" s="1">
        <v>0.307</v>
      </c>
      <c r="T122" s="1">
        <v>0.1405</v>
      </c>
      <c r="U122" s="1">
        <f t="shared" si="34"/>
        <v>0.0031731430141113265</v>
      </c>
      <c r="V122" s="1">
        <v>0.4545</v>
      </c>
      <c r="W122" s="1"/>
      <c r="X122" s="1">
        <f t="shared" si="35"/>
        <v>0.4545</v>
      </c>
      <c r="Y122" s="1">
        <v>0.0445</v>
      </c>
      <c r="Z122" s="1"/>
      <c r="AA122" s="1">
        <f t="shared" si="36"/>
        <v>0.0007068769020893137</v>
      </c>
      <c r="AB122" s="1">
        <f t="shared" si="37"/>
        <v>0.0007068769020893137</v>
      </c>
      <c r="AC122" s="1">
        <f t="shared" si="38"/>
        <v>0.222768686739221</v>
      </c>
      <c r="AD122" s="1" t="s">
        <v>1301</v>
      </c>
      <c r="AE122" s="8">
        <v>1958</v>
      </c>
      <c r="AF122" s="1" t="s">
        <v>1426</v>
      </c>
      <c r="AG122" s="1" t="s">
        <v>1302</v>
      </c>
      <c r="AH122" s="1"/>
      <c r="AI122" s="13" t="s">
        <v>1617</v>
      </c>
    </row>
    <row r="123" spans="1:35" ht="15.75">
      <c r="A123" s="1" t="s">
        <v>889</v>
      </c>
      <c r="B123" s="1" t="s">
        <v>1418</v>
      </c>
      <c r="C123" s="5" t="s">
        <v>1322</v>
      </c>
      <c r="D123" s="5" t="s">
        <v>986</v>
      </c>
      <c r="E123" s="5" t="s">
        <v>1972</v>
      </c>
      <c r="F123" s="6" t="s">
        <v>1913</v>
      </c>
      <c r="G123" s="1" t="s">
        <v>914</v>
      </c>
      <c r="H123" s="1">
        <v>22</v>
      </c>
      <c r="I123" s="1" t="s">
        <v>1759</v>
      </c>
      <c r="J123" s="1" t="s">
        <v>415</v>
      </c>
      <c r="K123" s="1">
        <v>3.8</v>
      </c>
      <c r="L123" s="1" t="s">
        <v>1669</v>
      </c>
      <c r="M123" s="1">
        <v>0.0875</v>
      </c>
      <c r="N123" s="1">
        <v>0.0405</v>
      </c>
      <c r="O123" s="1">
        <f>(4/3)*PI()*((N123/2)^2)*(M123/2)</f>
        <v>7.514787802157209E-05</v>
      </c>
      <c r="P123" s="1">
        <v>0.115</v>
      </c>
      <c r="Q123" s="1">
        <v>0.0675</v>
      </c>
      <c r="R123" s="1">
        <f t="shared" si="39"/>
        <v>0.00027434939595177117</v>
      </c>
      <c r="S123" s="1">
        <v>0.4115</v>
      </c>
      <c r="T123" s="1">
        <v>0.1655</v>
      </c>
      <c r="U123" s="1">
        <f t="shared" si="34"/>
        <v>0.005901527811010832</v>
      </c>
      <c r="V123" s="1">
        <v>0.4115</v>
      </c>
      <c r="W123" s="1"/>
      <c r="X123" s="1">
        <f t="shared" si="35"/>
        <v>0.4115</v>
      </c>
      <c r="Y123" s="1">
        <v>0.0435</v>
      </c>
      <c r="Z123" s="1"/>
      <c r="AA123" s="1">
        <f t="shared" si="36"/>
        <v>0.0006115588211344499</v>
      </c>
      <c r="AB123" s="1">
        <f t="shared" si="37"/>
        <v>0.0006115588211344499</v>
      </c>
      <c r="AC123" s="1">
        <f t="shared" si="38"/>
        <v>0.10362720311059591</v>
      </c>
      <c r="AD123" s="1" t="s">
        <v>198</v>
      </c>
      <c r="AE123" s="8">
        <v>1965</v>
      </c>
      <c r="AF123" s="1" t="s">
        <v>1704</v>
      </c>
      <c r="AG123" s="9" t="s">
        <v>803</v>
      </c>
      <c r="AH123" s="1"/>
      <c r="AI123" s="13" t="s">
        <v>335</v>
      </c>
    </row>
    <row r="124" spans="1:35" ht="15.75">
      <c r="A124" s="1" t="s">
        <v>804</v>
      </c>
      <c r="B124" s="1" t="s">
        <v>1418</v>
      </c>
      <c r="C124" s="5" t="s">
        <v>1322</v>
      </c>
      <c r="D124" s="5" t="s">
        <v>986</v>
      </c>
      <c r="E124" s="5" t="s">
        <v>1972</v>
      </c>
      <c r="F124" s="6" t="s">
        <v>1913</v>
      </c>
      <c r="G124" s="1" t="s">
        <v>1380</v>
      </c>
      <c r="H124" s="1">
        <v>20</v>
      </c>
      <c r="I124" s="1" t="s">
        <v>1759</v>
      </c>
      <c r="J124" s="1" t="s">
        <v>415</v>
      </c>
      <c r="K124" s="1">
        <v>8.08</v>
      </c>
      <c r="L124" s="1" t="s">
        <v>1946</v>
      </c>
      <c r="M124" s="1">
        <v>0.0785</v>
      </c>
      <c r="N124" s="1">
        <v>0.0445</v>
      </c>
      <c r="O124" s="1">
        <f>(4/3)*PI()*((N124/2)^2)*(M124/2)</f>
        <v>8.13932333172147E-05</v>
      </c>
      <c r="P124" s="1">
        <v>0.121</v>
      </c>
      <c r="Q124" s="1">
        <v>0.064</v>
      </c>
      <c r="R124" s="1">
        <f t="shared" si="39"/>
        <v>0.00025950393076692644</v>
      </c>
      <c r="S124" s="1">
        <v>0.379</v>
      </c>
      <c r="T124" s="1">
        <v>0.1825</v>
      </c>
      <c r="U124" s="1">
        <f t="shared" si="34"/>
        <v>0.006609423341793147</v>
      </c>
      <c r="V124" s="1">
        <v>0.4715</v>
      </c>
      <c r="W124" s="1"/>
      <c r="X124" s="1">
        <f t="shared" si="35"/>
        <v>0.4715</v>
      </c>
      <c r="Y124" s="1">
        <v>0.044</v>
      </c>
      <c r="Z124" s="1"/>
      <c r="AA124" s="1">
        <f t="shared" si="36"/>
        <v>0.0007169302931051122</v>
      </c>
      <c r="AB124" s="1">
        <f t="shared" si="37"/>
        <v>0.0007169302931051122</v>
      </c>
      <c r="AC124" s="1">
        <f t="shared" si="38"/>
        <v>0.10847092946396256</v>
      </c>
      <c r="AD124" s="1" t="s">
        <v>932</v>
      </c>
      <c r="AE124" s="8">
        <v>1966</v>
      </c>
      <c r="AF124" s="1" t="s">
        <v>1704</v>
      </c>
      <c r="AG124" s="9" t="s">
        <v>805</v>
      </c>
      <c r="AH124" s="1"/>
      <c r="AI124" s="13" t="s">
        <v>190</v>
      </c>
    </row>
    <row r="125" spans="1:35" ht="15.75">
      <c r="A125" s="1" t="s">
        <v>905</v>
      </c>
      <c r="B125" s="1" t="s">
        <v>1418</v>
      </c>
      <c r="C125" s="5" t="s">
        <v>1322</v>
      </c>
      <c r="D125" s="5" t="s">
        <v>986</v>
      </c>
      <c r="E125" s="5" t="s">
        <v>1972</v>
      </c>
      <c r="F125" s="6" t="s">
        <v>1913</v>
      </c>
      <c r="G125" s="1" t="s">
        <v>1682</v>
      </c>
      <c r="H125" s="1"/>
      <c r="I125" s="1" t="s">
        <v>164</v>
      </c>
      <c r="J125" s="1" t="s">
        <v>415</v>
      </c>
      <c r="K125" s="1">
        <v>35</v>
      </c>
      <c r="L125" s="1" t="s">
        <v>1854</v>
      </c>
      <c r="M125" s="1">
        <v>0.095</v>
      </c>
      <c r="N125" s="1">
        <v>0.0525</v>
      </c>
      <c r="O125" s="1">
        <f>(4/3)*PI()*((N125/2)^2)*(M125/2)</f>
        <v>0.00013710106689806704</v>
      </c>
      <c r="P125" s="1">
        <v>0.1045</v>
      </c>
      <c r="Q125" s="1">
        <v>0.066</v>
      </c>
      <c r="R125" s="1">
        <f t="shared" si="39"/>
        <v>0.00023834320984989684</v>
      </c>
      <c r="S125" s="1">
        <v>0.21</v>
      </c>
      <c r="T125" s="1">
        <v>0.13</v>
      </c>
      <c r="U125" s="1">
        <f t="shared" si="34"/>
        <v>0.0018582520545983628</v>
      </c>
      <c r="V125" s="1">
        <v>0.13</v>
      </c>
      <c r="W125" s="1"/>
      <c r="X125" s="1">
        <f t="shared" si="35"/>
        <v>0.13</v>
      </c>
      <c r="Y125" s="1">
        <v>0.027</v>
      </c>
      <c r="Z125" s="1"/>
      <c r="AA125" s="1">
        <f t="shared" si="36"/>
        <v>7.443218394517617E-05</v>
      </c>
      <c r="AB125" s="1">
        <f t="shared" si="37"/>
        <v>7.443218394517617E-05</v>
      </c>
      <c r="AC125" s="1">
        <f t="shared" si="38"/>
        <v>0.04005494505494505</v>
      </c>
      <c r="AD125" s="1" t="s">
        <v>1790</v>
      </c>
      <c r="AE125" s="8">
        <v>1940</v>
      </c>
      <c r="AF125" s="1" t="s">
        <v>1426</v>
      </c>
      <c r="AG125" s="9"/>
      <c r="AH125" s="1"/>
      <c r="AI125" s="13"/>
    </row>
    <row r="126" spans="1:35" ht="15.75">
      <c r="A126" s="1" t="s">
        <v>721</v>
      </c>
      <c r="B126" s="1" t="s">
        <v>1418</v>
      </c>
      <c r="C126" s="5" t="s">
        <v>1322</v>
      </c>
      <c r="D126" s="5" t="s">
        <v>986</v>
      </c>
      <c r="E126" s="5" t="s">
        <v>1972</v>
      </c>
      <c r="F126" s="6" t="s">
        <v>1913</v>
      </c>
      <c r="G126" s="1" t="s">
        <v>1519</v>
      </c>
      <c r="H126" s="1">
        <v>16.5</v>
      </c>
      <c r="I126" s="1" t="s">
        <v>1759</v>
      </c>
      <c r="J126" s="1" t="s">
        <v>415</v>
      </c>
      <c r="K126" s="1">
        <v>39.29</v>
      </c>
      <c r="L126" s="1" t="s">
        <v>1947</v>
      </c>
      <c r="M126" s="1">
        <v>0.118</v>
      </c>
      <c r="N126" s="1">
        <v>0.055</v>
      </c>
      <c r="O126" s="1">
        <f>(4/3)*PI()*((N126/2)^2)*(M126/2)</f>
        <v>0.00018689858294981276</v>
      </c>
      <c r="P126" s="1">
        <v>0.102</v>
      </c>
      <c r="Q126" s="1">
        <v>0.064</v>
      </c>
      <c r="R126" s="1">
        <f t="shared" si="39"/>
        <v>0.00021875537965476444</v>
      </c>
      <c r="S126" s="1">
        <v>0.271</v>
      </c>
      <c r="T126" s="1">
        <v>0.148</v>
      </c>
      <c r="U126" s="1">
        <f t="shared" si="34"/>
        <v>0.003108073954371092</v>
      </c>
      <c r="V126" s="1">
        <v>0.37</v>
      </c>
      <c r="W126" s="1"/>
      <c r="X126" s="1">
        <f t="shared" si="35"/>
        <v>0.37</v>
      </c>
      <c r="Y126" s="1">
        <v>0.044</v>
      </c>
      <c r="Z126" s="1"/>
      <c r="AA126" s="1">
        <f t="shared" si="36"/>
        <v>0.0005625964124048601</v>
      </c>
      <c r="AB126" s="1">
        <f t="shared" si="37"/>
        <v>0.0005625964124048601</v>
      </c>
      <c r="AC126" s="1">
        <f t="shared" si="38"/>
        <v>0.1810112695721552</v>
      </c>
      <c r="AD126" s="1" t="s">
        <v>178</v>
      </c>
      <c r="AE126" s="8">
        <v>2000</v>
      </c>
      <c r="AF126" s="1" t="s">
        <v>1771</v>
      </c>
      <c r="AG126" s="9" t="s">
        <v>806</v>
      </c>
      <c r="AH126" s="1"/>
      <c r="AI126" s="13" t="s">
        <v>1512</v>
      </c>
    </row>
    <row r="127" spans="1:35" ht="15.75">
      <c r="A127" s="1" t="s">
        <v>955</v>
      </c>
      <c r="B127" s="1" t="s">
        <v>1418</v>
      </c>
      <c r="C127" s="5" t="s">
        <v>1322</v>
      </c>
      <c r="D127" s="5" t="s">
        <v>986</v>
      </c>
      <c r="E127" s="5" t="s">
        <v>1972</v>
      </c>
      <c r="F127" s="6" t="s">
        <v>1913</v>
      </c>
      <c r="G127" s="21" t="s">
        <v>206</v>
      </c>
      <c r="H127" s="1">
        <v>11</v>
      </c>
      <c r="I127" s="1" t="s">
        <v>164</v>
      </c>
      <c r="J127" s="1" t="s">
        <v>415</v>
      </c>
      <c r="K127" s="1" t="s">
        <v>1682</v>
      </c>
      <c r="L127" s="1"/>
      <c r="M127" s="1"/>
      <c r="N127" s="1"/>
      <c r="O127" s="1"/>
      <c r="P127" s="1">
        <v>0.1235</v>
      </c>
      <c r="Q127" s="1">
        <v>0.075</v>
      </c>
      <c r="R127" s="1">
        <f t="shared" si="39"/>
        <v>0.0003637375244234432</v>
      </c>
      <c r="S127" s="1">
        <v>0.24</v>
      </c>
      <c r="T127" s="1">
        <v>0.13</v>
      </c>
      <c r="U127" s="1">
        <f t="shared" si="34"/>
        <v>0.0021237166338267</v>
      </c>
      <c r="V127" s="1">
        <v>0.34</v>
      </c>
      <c r="W127" s="1"/>
      <c r="X127" s="1">
        <f t="shared" si="35"/>
        <v>0.34</v>
      </c>
      <c r="Y127" s="1">
        <v>0.0435</v>
      </c>
      <c r="Z127" s="1"/>
      <c r="AA127" s="1">
        <f t="shared" si="36"/>
        <v>0.0005052976893941993</v>
      </c>
      <c r="AB127" s="1">
        <f t="shared" si="37"/>
        <v>0.0005052976893941993</v>
      </c>
      <c r="AC127" s="1">
        <f t="shared" si="38"/>
        <v>0.23793084319526628</v>
      </c>
      <c r="AD127" s="1" t="s">
        <v>1790</v>
      </c>
      <c r="AE127" s="8">
        <v>1941</v>
      </c>
      <c r="AF127" s="1" t="s">
        <v>1426</v>
      </c>
      <c r="AG127" s="9"/>
      <c r="AH127" s="1"/>
      <c r="AI127" s="13" t="s">
        <v>335</v>
      </c>
    </row>
    <row r="128" spans="1:35" ht="15.75">
      <c r="A128" s="1" t="s">
        <v>942</v>
      </c>
      <c r="B128" s="1" t="s">
        <v>1418</v>
      </c>
      <c r="C128" s="5" t="s">
        <v>1322</v>
      </c>
      <c r="D128" s="5" t="s">
        <v>986</v>
      </c>
      <c r="E128" s="5" t="s">
        <v>1972</v>
      </c>
      <c r="F128" s="6" t="s">
        <v>1913</v>
      </c>
      <c r="G128" s="1" t="s">
        <v>914</v>
      </c>
      <c r="H128" s="1">
        <v>22</v>
      </c>
      <c r="I128" s="1" t="s">
        <v>1759</v>
      </c>
      <c r="J128" s="1" t="s">
        <v>415</v>
      </c>
      <c r="K128" s="1">
        <v>3.8</v>
      </c>
      <c r="L128" s="1" t="s">
        <v>1669</v>
      </c>
      <c r="M128" s="1">
        <v>0.093</v>
      </c>
      <c r="N128" s="1">
        <v>0.0435</v>
      </c>
      <c r="O128" s="1">
        <f>(4/3)*PI()*((N128/2)^2)*(M128/2)</f>
        <v>9.214251983070691E-05</v>
      </c>
      <c r="P128" s="1">
        <v>0.1305</v>
      </c>
      <c r="Q128" s="1">
        <v>0.075</v>
      </c>
      <c r="R128" s="1">
        <f t="shared" si="39"/>
        <v>0.00038435422621262627</v>
      </c>
      <c r="S128" s="1">
        <v>0.339</v>
      </c>
      <c r="T128" s="1">
        <v>0.173</v>
      </c>
      <c r="U128" s="1">
        <f t="shared" si="34"/>
        <v>0.005312397048904823</v>
      </c>
      <c r="V128" s="1">
        <v>0.539</v>
      </c>
      <c r="W128" s="1"/>
      <c r="X128" s="1">
        <f t="shared" si="35"/>
        <v>0.539</v>
      </c>
      <c r="Y128" s="1">
        <v>0.047</v>
      </c>
      <c r="Z128" s="1"/>
      <c r="AA128" s="1">
        <f t="shared" si="36"/>
        <v>0.0009351351086473353</v>
      </c>
      <c r="AB128" s="1">
        <f t="shared" si="37"/>
        <v>0.0009351351086473353</v>
      </c>
      <c r="AC128" s="1">
        <f t="shared" si="38"/>
        <v>0.1760288434841515</v>
      </c>
      <c r="AD128" s="1" t="s">
        <v>200</v>
      </c>
      <c r="AE128" s="8">
        <v>1966</v>
      </c>
      <c r="AF128" s="1" t="s">
        <v>1704</v>
      </c>
      <c r="AG128" s="9" t="s">
        <v>944</v>
      </c>
      <c r="AH128" s="1"/>
      <c r="AI128" s="13" t="s">
        <v>335</v>
      </c>
    </row>
    <row r="129" spans="1:35" ht="15.75">
      <c r="A129" s="1" t="s">
        <v>945</v>
      </c>
      <c r="B129" s="1" t="s">
        <v>1418</v>
      </c>
      <c r="C129" s="5" t="s">
        <v>1322</v>
      </c>
      <c r="D129" s="5" t="s">
        <v>986</v>
      </c>
      <c r="E129" s="5" t="s">
        <v>1972</v>
      </c>
      <c r="F129" s="6" t="s">
        <v>1913</v>
      </c>
      <c r="G129" s="1" t="s">
        <v>946</v>
      </c>
      <c r="H129" s="1">
        <v>4</v>
      </c>
      <c r="I129" s="1" t="s">
        <v>1759</v>
      </c>
      <c r="J129" s="1" t="s">
        <v>415</v>
      </c>
      <c r="K129" s="1">
        <v>25.02</v>
      </c>
      <c r="L129" s="1" t="s">
        <v>1948</v>
      </c>
      <c r="M129" s="1">
        <v>0.06</v>
      </c>
      <c r="N129" s="1">
        <v>0.035</v>
      </c>
      <c r="O129" s="1">
        <f>(4/3)*PI()*((N129/2)^2)*(M129/2)</f>
        <v>3.8484510006474965E-05</v>
      </c>
      <c r="P129" s="1">
        <v>0.0978</v>
      </c>
      <c r="Q129" s="1">
        <v>0.0585</v>
      </c>
      <c r="R129" s="1">
        <f t="shared" si="39"/>
        <v>0.000175246441977587</v>
      </c>
      <c r="S129" s="1">
        <v>0.192</v>
      </c>
      <c r="T129" s="1">
        <v>0.103</v>
      </c>
      <c r="U129" s="1">
        <f t="shared" si="34"/>
        <v>0.0010665330067818914</v>
      </c>
      <c r="V129" s="1">
        <v>0.25</v>
      </c>
      <c r="W129" s="1"/>
      <c r="X129" s="1">
        <f t="shared" si="35"/>
        <v>0.25</v>
      </c>
      <c r="Y129" s="1">
        <v>0.041</v>
      </c>
      <c r="Z129" s="1"/>
      <c r="AA129" s="1">
        <f t="shared" si="36"/>
        <v>0.00033006357816777767</v>
      </c>
      <c r="AB129" s="1">
        <f t="shared" si="37"/>
        <v>0.00033006357816777767</v>
      </c>
      <c r="AC129" s="1">
        <f t="shared" si="38"/>
        <v>0.30947338344801595</v>
      </c>
      <c r="AD129" s="1" t="s">
        <v>860</v>
      </c>
      <c r="AE129" s="8">
        <v>1995</v>
      </c>
      <c r="AF129" s="1" t="s">
        <v>1704</v>
      </c>
      <c r="AG129" s="9" t="s">
        <v>861</v>
      </c>
      <c r="AH129" s="1"/>
      <c r="AI129" s="13" t="s">
        <v>669</v>
      </c>
    </row>
    <row r="130" spans="1:35" ht="15.75">
      <c r="A130" s="1" t="s">
        <v>1585</v>
      </c>
      <c r="B130" s="1" t="s">
        <v>1418</v>
      </c>
      <c r="C130" s="5" t="s">
        <v>1322</v>
      </c>
      <c r="D130" s="5" t="s">
        <v>986</v>
      </c>
      <c r="E130" s="5" t="s">
        <v>1972</v>
      </c>
      <c r="F130" s="6" t="s">
        <v>1913</v>
      </c>
      <c r="G130" s="1" t="s">
        <v>115</v>
      </c>
      <c r="H130" s="1">
        <v>11.3</v>
      </c>
      <c r="I130" s="1" t="s">
        <v>1759</v>
      </c>
      <c r="J130" s="1" t="s">
        <v>1703</v>
      </c>
      <c r="K130" s="1">
        <v>43.22</v>
      </c>
      <c r="L130" s="1" t="s">
        <v>1949</v>
      </c>
      <c r="M130" s="1"/>
      <c r="N130" s="1"/>
      <c r="O130" s="1"/>
      <c r="P130" s="1"/>
      <c r="Q130" s="1"/>
      <c r="R130" s="1"/>
      <c r="S130" s="1">
        <v>0.328</v>
      </c>
      <c r="T130" s="1">
        <v>0.171</v>
      </c>
      <c r="U130" s="1">
        <f t="shared" si="34"/>
        <v>0.0050218609895045134</v>
      </c>
      <c r="V130" s="1">
        <v>0.333</v>
      </c>
      <c r="W130" s="1"/>
      <c r="X130" s="1">
        <f t="shared" si="35"/>
        <v>0.333</v>
      </c>
      <c r="Y130" s="1">
        <v>0.035</v>
      </c>
      <c r="Z130" s="1"/>
      <c r="AA130" s="1">
        <f t="shared" si="36"/>
        <v>0.0003203835458039041</v>
      </c>
      <c r="AB130" s="1">
        <f t="shared" si="37"/>
        <v>0.0003203835458039041</v>
      </c>
      <c r="AC130" s="1">
        <f t="shared" si="38"/>
        <v>0.06379777267301759</v>
      </c>
      <c r="AD130" s="1" t="s">
        <v>179</v>
      </c>
      <c r="AE130" s="8">
        <v>2000</v>
      </c>
      <c r="AF130" s="1" t="s">
        <v>1771</v>
      </c>
      <c r="AG130" s="9" t="s">
        <v>1419</v>
      </c>
      <c r="AH130" s="1"/>
      <c r="AI130" s="13" t="s">
        <v>243</v>
      </c>
    </row>
    <row r="131" spans="1:35" ht="15.75">
      <c r="A131" s="1" t="s">
        <v>963</v>
      </c>
      <c r="B131" s="1" t="s">
        <v>1418</v>
      </c>
      <c r="C131" s="5" t="s">
        <v>1322</v>
      </c>
      <c r="D131" s="5" t="s">
        <v>986</v>
      </c>
      <c r="E131" s="5" t="s">
        <v>1972</v>
      </c>
      <c r="F131" s="6" t="s">
        <v>1913</v>
      </c>
      <c r="G131" s="1" t="s">
        <v>1687</v>
      </c>
      <c r="H131" s="1">
        <v>52.5</v>
      </c>
      <c r="I131" s="1" t="s">
        <v>1759</v>
      </c>
      <c r="J131" s="1" t="s">
        <v>415</v>
      </c>
      <c r="K131" s="1">
        <v>52.29</v>
      </c>
      <c r="L131" s="1" t="s">
        <v>1950</v>
      </c>
      <c r="M131" s="1">
        <v>0.118</v>
      </c>
      <c r="N131" s="1">
        <v>0.051</v>
      </c>
      <c r="O131" s="1">
        <f>(4/3)*PI()*((N131/2)^2)*(M131/2)</f>
        <v>0.00016070188900907864</v>
      </c>
      <c r="P131" s="1">
        <v>0.104</v>
      </c>
      <c r="Q131" s="1">
        <v>0.069</v>
      </c>
      <c r="R131" s="1">
        <f>(4/3)*PI()*((Q131/2)^2)*(P131/2)</f>
        <v>0.0002592567921448441</v>
      </c>
      <c r="S131" s="1">
        <v>0.463</v>
      </c>
      <c r="T131" s="1">
        <v>0.25</v>
      </c>
      <c r="U131" s="1">
        <f t="shared" si="34"/>
        <v>0.015151639568875773</v>
      </c>
      <c r="V131" s="1">
        <v>0.43</v>
      </c>
      <c r="W131" s="1"/>
      <c r="X131" s="1">
        <f t="shared" si="35"/>
        <v>0.43</v>
      </c>
      <c r="Y131" s="1">
        <v>0.081</v>
      </c>
      <c r="Z131" s="1"/>
      <c r="AA131" s="1">
        <f t="shared" si="36"/>
        <v>0.002215788860521783</v>
      </c>
      <c r="AB131" s="1">
        <f t="shared" si="37"/>
        <v>0.002215788860521783</v>
      </c>
      <c r="AC131" s="1">
        <f t="shared" si="38"/>
        <v>0.14624086393088553</v>
      </c>
      <c r="AD131" s="1" t="s">
        <v>1008</v>
      </c>
      <c r="AE131" s="8">
        <v>1960</v>
      </c>
      <c r="AF131" s="1" t="s">
        <v>1704</v>
      </c>
      <c r="AG131" s="9" t="s">
        <v>796</v>
      </c>
      <c r="AH131" s="1"/>
      <c r="AI131" s="13" t="s">
        <v>1716</v>
      </c>
    </row>
    <row r="132" spans="1:35" ht="15.75">
      <c r="A132" s="1" t="s">
        <v>797</v>
      </c>
      <c r="B132" s="1" t="s">
        <v>1418</v>
      </c>
      <c r="C132" s="5" t="s">
        <v>1322</v>
      </c>
      <c r="D132" s="5" t="s">
        <v>986</v>
      </c>
      <c r="E132" s="5" t="s">
        <v>1972</v>
      </c>
      <c r="F132" s="6" t="s">
        <v>1913</v>
      </c>
      <c r="G132" s="1" t="s">
        <v>1380</v>
      </c>
      <c r="H132" s="1">
        <v>20</v>
      </c>
      <c r="I132" s="1" t="s">
        <v>1759</v>
      </c>
      <c r="J132" s="1" t="s">
        <v>415</v>
      </c>
      <c r="K132" s="1">
        <v>21.19</v>
      </c>
      <c r="L132" s="1" t="s">
        <v>1951</v>
      </c>
      <c r="M132" s="1">
        <v>0.1085</v>
      </c>
      <c r="N132" s="1">
        <v>0.056</v>
      </c>
      <c r="O132" s="1">
        <f>(4/3)*PI()*((N132/2)^2)*(M132/2)</f>
        <v>0.00017815762498997478</v>
      </c>
      <c r="P132" s="1"/>
      <c r="Q132" s="1"/>
      <c r="R132" s="1"/>
      <c r="S132" s="1">
        <v>0.2515</v>
      </c>
      <c r="T132" s="1">
        <v>0.1265</v>
      </c>
      <c r="U132" s="1">
        <f t="shared" si="34"/>
        <v>0.002107257764464696</v>
      </c>
      <c r="V132" s="1">
        <v>0.451</v>
      </c>
      <c r="W132" s="1"/>
      <c r="X132" s="1">
        <f t="shared" si="35"/>
        <v>0.451</v>
      </c>
      <c r="Y132" s="1">
        <v>0.044</v>
      </c>
      <c r="Z132" s="1"/>
      <c r="AA132" s="1">
        <f t="shared" si="36"/>
        <v>0.0006857594107961943</v>
      </c>
      <c r="AB132" s="1">
        <f t="shared" si="37"/>
        <v>0.0006857594107961943</v>
      </c>
      <c r="AC132" s="1">
        <f t="shared" si="38"/>
        <v>0.3254273978059808</v>
      </c>
      <c r="AD132" s="1" t="s">
        <v>932</v>
      </c>
      <c r="AE132" s="8">
        <v>1967</v>
      </c>
      <c r="AF132" s="1" t="s">
        <v>1704</v>
      </c>
      <c r="AG132" s="9" t="s">
        <v>798</v>
      </c>
      <c r="AH132" s="1"/>
      <c r="AI132" s="13" t="s">
        <v>190</v>
      </c>
    </row>
    <row r="133" spans="1:35" ht="15.75">
      <c r="A133" s="1" t="s">
        <v>867</v>
      </c>
      <c r="B133" s="1" t="s">
        <v>1418</v>
      </c>
      <c r="C133" s="5" t="s">
        <v>1322</v>
      </c>
      <c r="D133" s="5" t="s">
        <v>986</v>
      </c>
      <c r="E133" s="5" t="s">
        <v>1972</v>
      </c>
      <c r="F133" s="6" t="s">
        <v>1913</v>
      </c>
      <c r="G133" s="1" t="s">
        <v>1687</v>
      </c>
      <c r="H133" s="1">
        <v>52.5</v>
      </c>
      <c r="I133" s="1" t="s">
        <v>1682</v>
      </c>
      <c r="J133" s="1" t="s">
        <v>415</v>
      </c>
      <c r="K133" s="1">
        <v>49.35</v>
      </c>
      <c r="L133" s="1" t="s">
        <v>1952</v>
      </c>
      <c r="M133" s="1">
        <v>0.0775</v>
      </c>
      <c r="N133" s="1">
        <v>0.058</v>
      </c>
      <c r="O133" s="1">
        <f>(4/3)*PI()*((N133/2)^2)*(M133/2)</f>
        <v>0.0001365074367862325</v>
      </c>
      <c r="P133" s="1">
        <v>0.1005</v>
      </c>
      <c r="Q133" s="1">
        <v>0.0675</v>
      </c>
      <c r="R133" s="1">
        <f>(4/3)*PI()*((Q133/2)^2)*(P133/2)</f>
        <v>0.0002397575155926348</v>
      </c>
      <c r="S133" s="1">
        <v>0.2875</v>
      </c>
      <c r="T133" s="1">
        <v>0.141</v>
      </c>
      <c r="U133" s="1">
        <f t="shared" si="34"/>
        <v>0.002992779336580061</v>
      </c>
      <c r="V133" s="1">
        <v>0.422</v>
      </c>
      <c r="W133" s="1"/>
      <c r="X133" s="1">
        <f t="shared" si="35"/>
        <v>0.422</v>
      </c>
      <c r="Y133" s="1">
        <v>0.0445</v>
      </c>
      <c r="Z133" s="1"/>
      <c r="AA133" s="1">
        <f t="shared" si="36"/>
        <v>0.0006563301489146102</v>
      </c>
      <c r="AB133" s="1">
        <f t="shared" si="37"/>
        <v>0.0006563301489146102</v>
      </c>
      <c r="AC133" s="1">
        <f t="shared" si="38"/>
        <v>0.21930455777091087</v>
      </c>
      <c r="AD133" s="1" t="s">
        <v>771</v>
      </c>
      <c r="AE133" s="8">
        <v>1994</v>
      </c>
      <c r="AF133" s="1" t="s">
        <v>1771</v>
      </c>
      <c r="AG133" s="9" t="s">
        <v>772</v>
      </c>
      <c r="AH133" s="1"/>
      <c r="AI133" s="13" t="s">
        <v>1716</v>
      </c>
    </row>
    <row r="134" spans="1:35" ht="15.75">
      <c r="A134" s="1" t="s">
        <v>691</v>
      </c>
      <c r="B134" s="1" t="s">
        <v>1418</v>
      </c>
      <c r="C134" s="5" t="s">
        <v>1322</v>
      </c>
      <c r="D134" s="5" t="s">
        <v>986</v>
      </c>
      <c r="E134" s="5" t="s">
        <v>1972</v>
      </c>
      <c r="F134" s="6" t="s">
        <v>1913</v>
      </c>
      <c r="G134" s="1" t="s">
        <v>116</v>
      </c>
      <c r="H134" s="1">
        <v>11.3</v>
      </c>
      <c r="I134" s="1" t="s">
        <v>1759</v>
      </c>
      <c r="J134" s="1" t="s">
        <v>415</v>
      </c>
      <c r="K134" s="1">
        <v>19.51</v>
      </c>
      <c r="L134" s="1" t="s">
        <v>1953</v>
      </c>
      <c r="M134" s="1">
        <v>0.075</v>
      </c>
      <c r="N134" s="1">
        <v>0.039</v>
      </c>
      <c r="O134" s="1">
        <f>(4/3)*PI()*((N134/2)^2)*(M134/2)</f>
        <v>5.972953032637594E-05</v>
      </c>
      <c r="P134" s="1">
        <v>0.112</v>
      </c>
      <c r="Q134" s="1">
        <v>0.062</v>
      </c>
      <c r="R134" s="1">
        <f>(4/3)*PI()*((Q134/2)^2)*(P134/2)</f>
        <v>0.00022542393366078441</v>
      </c>
      <c r="S134" s="1">
        <v>0.513</v>
      </c>
      <c r="T134" s="1">
        <v>0.2085</v>
      </c>
      <c r="U134" s="1">
        <f t="shared" si="34"/>
        <v>0.011676914655594114</v>
      </c>
      <c r="V134" s="1">
        <v>0.591</v>
      </c>
      <c r="W134" s="1"/>
      <c r="X134" s="1">
        <f t="shared" si="35"/>
        <v>0.591</v>
      </c>
      <c r="Y134" s="1">
        <v>0.051</v>
      </c>
      <c r="Z134" s="1"/>
      <c r="AA134" s="1">
        <f t="shared" si="36"/>
        <v>0.0012073069881910867</v>
      </c>
      <c r="AB134" s="1">
        <f t="shared" si="37"/>
        <v>0.0012073069881910867</v>
      </c>
      <c r="AC134" s="1">
        <f t="shared" si="38"/>
        <v>0.10339263613720912</v>
      </c>
      <c r="AD134" s="1" t="s">
        <v>718</v>
      </c>
      <c r="AE134" s="8">
        <v>1968</v>
      </c>
      <c r="AF134" s="1" t="s">
        <v>1704</v>
      </c>
      <c r="AG134" s="9" t="s">
        <v>719</v>
      </c>
      <c r="AH134" s="1"/>
      <c r="AI134" s="13" t="s">
        <v>1752</v>
      </c>
    </row>
    <row r="135" spans="1:35" ht="15.75">
      <c r="A135" s="1" t="s">
        <v>991</v>
      </c>
      <c r="B135" s="1" t="s">
        <v>1418</v>
      </c>
      <c r="C135" s="5" t="s">
        <v>1322</v>
      </c>
      <c r="D135" s="5" t="s">
        <v>986</v>
      </c>
      <c r="E135" s="5" t="s">
        <v>1972</v>
      </c>
      <c r="F135" s="6" t="s">
        <v>1913</v>
      </c>
      <c r="G135" s="1" t="s">
        <v>117</v>
      </c>
      <c r="H135" s="1">
        <v>15.5</v>
      </c>
      <c r="I135" s="1" t="s">
        <v>1759</v>
      </c>
      <c r="J135" s="1" t="s">
        <v>415</v>
      </c>
      <c r="K135" s="1">
        <v>35</v>
      </c>
      <c r="L135" s="1" t="s">
        <v>1954</v>
      </c>
      <c r="M135" s="1"/>
      <c r="N135" s="1"/>
      <c r="O135" s="1"/>
      <c r="P135" s="1"/>
      <c r="Q135" s="1"/>
      <c r="R135" s="1"/>
      <c r="S135" s="1">
        <v>0.1431</v>
      </c>
      <c r="T135" s="1">
        <v>0.1157</v>
      </c>
      <c r="U135" s="1">
        <f t="shared" si="34"/>
        <v>0.0010030093325962745</v>
      </c>
      <c r="V135" s="1">
        <v>0.224</v>
      </c>
      <c r="W135" s="1"/>
      <c r="X135" s="1">
        <f t="shared" si="35"/>
        <v>0.224</v>
      </c>
      <c r="Y135" s="1">
        <v>0.0357</v>
      </c>
      <c r="Z135" s="1"/>
      <c r="AA135" s="1">
        <f t="shared" si="36"/>
        <v>0.0002242199915801247</v>
      </c>
      <c r="AB135" s="1">
        <f t="shared" si="37"/>
        <v>0.0002242199915801247</v>
      </c>
      <c r="AC135" s="1">
        <f t="shared" si="38"/>
        <v>0.22354726351322637</v>
      </c>
      <c r="AD135" s="1" t="s">
        <v>979</v>
      </c>
      <c r="AE135" s="8">
        <v>1998</v>
      </c>
      <c r="AF135" s="1" t="s">
        <v>1704</v>
      </c>
      <c r="AG135" s="10" t="s">
        <v>980</v>
      </c>
      <c r="AH135" s="1"/>
      <c r="AI135" s="13" t="s">
        <v>1784</v>
      </c>
    </row>
    <row r="136" spans="1:35" ht="15.75">
      <c r="A136" s="1" t="s">
        <v>842</v>
      </c>
      <c r="B136" s="1" t="s">
        <v>1418</v>
      </c>
      <c r="C136" s="5" t="s">
        <v>1322</v>
      </c>
      <c r="D136" s="5" t="s">
        <v>986</v>
      </c>
      <c r="E136" s="5" t="s">
        <v>1972</v>
      </c>
      <c r="F136" s="6" t="s">
        <v>1913</v>
      </c>
      <c r="G136" s="1" t="s">
        <v>1722</v>
      </c>
      <c r="H136" s="1">
        <v>18</v>
      </c>
      <c r="I136" s="1" t="s">
        <v>1682</v>
      </c>
      <c r="J136" s="1" t="s">
        <v>415</v>
      </c>
      <c r="K136" s="1">
        <v>45.58</v>
      </c>
      <c r="L136" s="1" t="s">
        <v>1955</v>
      </c>
      <c r="M136" s="1">
        <v>0.0955</v>
      </c>
      <c r="N136" s="1">
        <v>0.061</v>
      </c>
      <c r="O136" s="1">
        <f>(4/3)*PI()*((N136/2)^2)*(M136/2)</f>
        <v>0.0001860637047021213</v>
      </c>
      <c r="P136" s="1">
        <v>0.11</v>
      </c>
      <c r="Q136" s="1">
        <v>0.065</v>
      </c>
      <c r="R136" s="1">
        <f>(4/3)*PI()*((Q136/2)^2)*(P136/2)</f>
        <v>0.0002433425309593094</v>
      </c>
      <c r="S136" s="1">
        <v>0.375</v>
      </c>
      <c r="T136" s="1">
        <v>0.2</v>
      </c>
      <c r="U136" s="1">
        <f t="shared" si="34"/>
        <v>0.007853981633974483</v>
      </c>
      <c r="V136" s="1">
        <v>0.45</v>
      </c>
      <c r="W136" s="1"/>
      <c r="X136" s="1">
        <f t="shared" si="35"/>
        <v>0.45</v>
      </c>
      <c r="Y136" s="1">
        <v>0.0425</v>
      </c>
      <c r="Z136" s="1"/>
      <c r="AA136" s="1">
        <f t="shared" si="36"/>
        <v>0.0006383814446864886</v>
      </c>
      <c r="AB136" s="1">
        <f t="shared" si="37"/>
        <v>0.0006383814446864886</v>
      </c>
      <c r="AC136" s="1">
        <f t="shared" si="38"/>
        <v>0.08128125000000001</v>
      </c>
      <c r="AD136" s="1" t="s">
        <v>211</v>
      </c>
      <c r="AE136" s="8">
        <v>1995</v>
      </c>
      <c r="AF136" s="1" t="s">
        <v>1771</v>
      </c>
      <c r="AG136" s="9" t="s">
        <v>922</v>
      </c>
      <c r="AH136" s="1"/>
      <c r="AI136" s="13" t="s">
        <v>317</v>
      </c>
    </row>
    <row r="137" spans="1:35" ht="15.75">
      <c r="A137" s="1" t="s">
        <v>918</v>
      </c>
      <c r="B137" s="1" t="s">
        <v>1418</v>
      </c>
      <c r="C137" s="5" t="s">
        <v>1322</v>
      </c>
      <c r="D137" s="5" t="s">
        <v>986</v>
      </c>
      <c r="E137" s="5" t="s">
        <v>1972</v>
      </c>
      <c r="F137" s="6" t="s">
        <v>1913</v>
      </c>
      <c r="G137" s="1" t="s">
        <v>775</v>
      </c>
      <c r="H137" s="1">
        <v>15.5</v>
      </c>
      <c r="I137" s="1" t="s">
        <v>1682</v>
      </c>
      <c r="J137" s="1" t="s">
        <v>415</v>
      </c>
      <c r="K137" s="1">
        <v>45</v>
      </c>
      <c r="L137" s="1" t="s">
        <v>1956</v>
      </c>
      <c r="M137" s="1"/>
      <c r="N137" s="1"/>
      <c r="O137" s="1"/>
      <c r="P137" s="1"/>
      <c r="Q137" s="1"/>
      <c r="R137" s="1"/>
      <c r="S137" s="1">
        <v>0.3</v>
      </c>
      <c r="T137" s="1">
        <v>0.18</v>
      </c>
      <c r="U137" s="1">
        <f t="shared" si="34"/>
        <v>0.005089380098815464</v>
      </c>
      <c r="V137" s="1">
        <v>0.32</v>
      </c>
      <c r="W137" s="1"/>
      <c r="X137" s="1"/>
      <c r="Y137" s="1"/>
      <c r="Z137" s="1"/>
      <c r="AA137" s="1"/>
      <c r="AB137" s="1"/>
      <c r="AC137" s="1"/>
      <c r="AD137" s="1" t="s">
        <v>1275</v>
      </c>
      <c r="AE137" s="8">
        <v>1942</v>
      </c>
      <c r="AF137" s="13" t="s">
        <v>1704</v>
      </c>
      <c r="AG137" s="14" t="s">
        <v>929</v>
      </c>
      <c r="AH137" s="1"/>
      <c r="AI137" s="13" t="s">
        <v>1784</v>
      </c>
    </row>
    <row r="138" spans="1:35" ht="15.75">
      <c r="A138" s="1" t="s">
        <v>530</v>
      </c>
      <c r="B138" s="1" t="s">
        <v>531</v>
      </c>
      <c r="C138" s="5" t="s">
        <v>637</v>
      </c>
      <c r="D138" s="5" t="s">
        <v>732</v>
      </c>
      <c r="E138" s="5" t="s">
        <v>1978</v>
      </c>
      <c r="F138" s="6" t="s">
        <v>1913</v>
      </c>
      <c r="G138" s="1" t="s">
        <v>118</v>
      </c>
      <c r="H138" s="1"/>
      <c r="I138" s="1" t="s">
        <v>1749</v>
      </c>
      <c r="J138" s="1" t="s">
        <v>165</v>
      </c>
      <c r="K138" s="1">
        <v>43.2</v>
      </c>
      <c r="L138" s="1" t="s">
        <v>1868</v>
      </c>
      <c r="M138" s="1"/>
      <c r="N138" s="1"/>
      <c r="O138" s="1"/>
      <c r="P138" s="1"/>
      <c r="Q138" s="1"/>
      <c r="R138" s="1"/>
      <c r="S138" s="1">
        <v>0.213</v>
      </c>
      <c r="T138" s="1">
        <v>0.117</v>
      </c>
      <c r="U138" s="1">
        <f t="shared" si="34"/>
        <v>0.001526686795142169</v>
      </c>
      <c r="V138" s="1">
        <v>0.761</v>
      </c>
      <c r="W138" s="1"/>
      <c r="X138" s="1">
        <f aca="true" t="shared" si="40" ref="X138:X169">V138+W138</f>
        <v>0.761</v>
      </c>
      <c r="Y138" s="1">
        <v>0.031</v>
      </c>
      <c r="Z138" s="1"/>
      <c r="AA138" s="1">
        <f aca="true" t="shared" si="41" ref="AA138:AA169">Z138+AB138</f>
        <v>0.0005743781702539852</v>
      </c>
      <c r="AB138" s="1">
        <f aca="true" t="shared" si="42" ref="AB138:AB169">PI()*((Y138/2)^2)*V138</f>
        <v>0.0005743781702539852</v>
      </c>
      <c r="AC138" s="1">
        <f aca="true" t="shared" si="43" ref="AC138:AC169">AA138/U138</f>
        <v>0.3762252821479979</v>
      </c>
      <c r="AD138" s="1" t="s">
        <v>191</v>
      </c>
      <c r="AE138" s="8">
        <v>1999</v>
      </c>
      <c r="AF138" s="1" t="s">
        <v>1771</v>
      </c>
      <c r="AG138" s="9" t="s">
        <v>535</v>
      </c>
      <c r="AH138" s="1"/>
      <c r="AI138" s="13" t="s">
        <v>1602</v>
      </c>
    </row>
    <row r="139" spans="1:35" ht="15.75">
      <c r="A139" s="1" t="s">
        <v>1629</v>
      </c>
      <c r="B139" s="1" t="s">
        <v>1480</v>
      </c>
      <c r="C139" s="5" t="s">
        <v>119</v>
      </c>
      <c r="D139" s="6" t="s">
        <v>140</v>
      </c>
      <c r="E139" s="6" t="s">
        <v>1973</v>
      </c>
      <c r="F139" s="6" t="s">
        <v>1974</v>
      </c>
      <c r="G139" s="1" t="s">
        <v>1479</v>
      </c>
      <c r="H139" s="1">
        <v>22</v>
      </c>
      <c r="I139" s="1" t="s">
        <v>164</v>
      </c>
      <c r="J139" s="1" t="s">
        <v>415</v>
      </c>
      <c r="K139" s="1">
        <v>17.73</v>
      </c>
      <c r="L139" s="1" t="s">
        <v>1836</v>
      </c>
      <c r="M139" s="1">
        <v>0.16</v>
      </c>
      <c r="N139" s="1">
        <v>0.04</v>
      </c>
      <c r="O139" s="1">
        <f>(4/3)*PI()*((N139/2)^2)*(M139/2)</f>
        <v>0.0001340412865531645</v>
      </c>
      <c r="P139" s="1">
        <v>0.144</v>
      </c>
      <c r="Q139" s="1">
        <v>0.08</v>
      </c>
      <c r="R139" s="1">
        <f>(4/3)*PI()*((Q139/2)^2)*(P139/2)</f>
        <v>0.00048254863159139216</v>
      </c>
      <c r="S139" s="1">
        <v>0.154</v>
      </c>
      <c r="T139" s="1">
        <v>0.052</v>
      </c>
      <c r="U139" s="1">
        <f t="shared" si="34"/>
        <v>0.00021803490773954117</v>
      </c>
      <c r="V139" s="1">
        <v>0.3365</v>
      </c>
      <c r="W139" s="1">
        <v>0.108</v>
      </c>
      <c r="X139" s="1">
        <f t="shared" si="40"/>
        <v>0.4445</v>
      </c>
      <c r="Y139" s="1">
        <v>0.038</v>
      </c>
      <c r="Z139" s="1">
        <f>(PI()*(1/3)*((Y139/2)^2)*W139)*2</f>
        <v>8.16562762521059E-05</v>
      </c>
      <c r="AA139" s="1">
        <f t="shared" si="41"/>
        <v>0.00046328595623590634</v>
      </c>
      <c r="AB139" s="1">
        <f t="shared" si="42"/>
        <v>0.00038162967998380047</v>
      </c>
      <c r="AC139" s="1">
        <f t="shared" si="43"/>
        <v>2.1248246945362332</v>
      </c>
      <c r="AD139" s="1" t="s">
        <v>4</v>
      </c>
      <c r="AE139" s="8">
        <v>1997</v>
      </c>
      <c r="AF139" s="1" t="s">
        <v>1771</v>
      </c>
      <c r="AG139" s="9" t="s">
        <v>1731</v>
      </c>
      <c r="AH139" s="1"/>
      <c r="AI139" s="13" t="s">
        <v>335</v>
      </c>
    </row>
    <row r="140" spans="1:35" ht="15.75">
      <c r="A140" s="1" t="s">
        <v>1098</v>
      </c>
      <c r="B140" s="1" t="s">
        <v>1099</v>
      </c>
      <c r="C140" s="5" t="s">
        <v>1451</v>
      </c>
      <c r="D140" s="6" t="s">
        <v>163</v>
      </c>
      <c r="E140" s="6" t="s">
        <v>1914</v>
      </c>
      <c r="F140" s="6" t="s">
        <v>1913</v>
      </c>
      <c r="G140" s="1" t="s">
        <v>1341</v>
      </c>
      <c r="H140" s="1">
        <v>32</v>
      </c>
      <c r="I140" s="1" t="s">
        <v>164</v>
      </c>
      <c r="J140" s="1" t="s">
        <v>415</v>
      </c>
      <c r="K140" s="1">
        <v>33</v>
      </c>
      <c r="L140" s="1" t="s">
        <v>1837</v>
      </c>
      <c r="M140" s="1"/>
      <c r="N140" s="1"/>
      <c r="O140" s="1"/>
      <c r="P140" s="1">
        <v>0.028</v>
      </c>
      <c r="Q140" s="1">
        <v>0.016</v>
      </c>
      <c r="R140" s="1">
        <f>(4/3)*PI()*((Q140/2)^2)*(P140/2)</f>
        <v>3.753156023488606E-06</v>
      </c>
      <c r="S140" s="1">
        <v>0.115</v>
      </c>
      <c r="T140" s="1">
        <v>0.063</v>
      </c>
      <c r="U140" s="1">
        <f t="shared" si="34"/>
        <v>0.00023898880714020958</v>
      </c>
      <c r="V140" s="1">
        <v>0.366</v>
      </c>
      <c r="W140" s="1"/>
      <c r="X140" s="1">
        <f t="shared" si="40"/>
        <v>0.366</v>
      </c>
      <c r="Y140" s="1">
        <v>0.022</v>
      </c>
      <c r="Z140" s="1"/>
      <c r="AA140" s="1">
        <f t="shared" si="41"/>
        <v>0.00013912857225687757</v>
      </c>
      <c r="AB140" s="1">
        <f t="shared" si="42"/>
        <v>0.00013912857225687757</v>
      </c>
      <c r="AC140" s="1">
        <f t="shared" si="43"/>
        <v>0.5821551809129447</v>
      </c>
      <c r="AD140" s="1" t="s">
        <v>1159</v>
      </c>
      <c r="AE140" s="8">
        <v>1950</v>
      </c>
      <c r="AF140" s="1" t="s">
        <v>1708</v>
      </c>
      <c r="AG140" s="1" t="s">
        <v>1100</v>
      </c>
      <c r="AH140" s="1"/>
      <c r="AI140" s="13" t="s">
        <v>1483</v>
      </c>
    </row>
    <row r="141" spans="1:35" ht="15.75">
      <c r="A141" s="1" t="s">
        <v>670</v>
      </c>
      <c r="B141" s="1" t="s">
        <v>1321</v>
      </c>
      <c r="C141" s="5" t="s">
        <v>1322</v>
      </c>
      <c r="D141" s="5" t="s">
        <v>986</v>
      </c>
      <c r="E141" s="5" t="s">
        <v>1972</v>
      </c>
      <c r="F141" s="6" t="s">
        <v>1913</v>
      </c>
      <c r="G141" s="1" t="s">
        <v>946</v>
      </c>
      <c r="H141" s="1">
        <v>4</v>
      </c>
      <c r="I141" s="1" t="s">
        <v>1759</v>
      </c>
      <c r="J141" s="1" t="s">
        <v>415</v>
      </c>
      <c r="K141" s="1">
        <v>39.29</v>
      </c>
      <c r="L141" s="1" t="s">
        <v>1947</v>
      </c>
      <c r="M141" s="1">
        <v>0.084</v>
      </c>
      <c r="N141" s="1">
        <v>0.057</v>
      </c>
      <c r="O141" s="1">
        <f>(4/3)*PI()*((N141/2)^2)*(M141/2)</f>
        <v>0.00014289848344118533</v>
      </c>
      <c r="P141" s="1">
        <v>0.092</v>
      </c>
      <c r="Q141" s="1">
        <v>0.061</v>
      </c>
      <c r="R141" s="1">
        <f>(4/3)*PI()*((Q141/2)^2)*(P141/2)</f>
        <v>0.00017924461604811682</v>
      </c>
      <c r="S141" s="1">
        <v>0.288</v>
      </c>
      <c r="T141" s="1">
        <v>0.143</v>
      </c>
      <c r="U141" s="1">
        <f t="shared" si="34"/>
        <v>0.0030836365523163674</v>
      </c>
      <c r="V141" s="1">
        <v>0.32</v>
      </c>
      <c r="W141" s="1"/>
      <c r="X141" s="1">
        <f t="shared" si="40"/>
        <v>0.32</v>
      </c>
      <c r="Y141" s="1">
        <v>0.049</v>
      </c>
      <c r="Z141" s="1"/>
      <c r="AA141" s="1">
        <f t="shared" si="41"/>
        <v>0.0006034371169015276</v>
      </c>
      <c r="AB141" s="1">
        <f t="shared" si="42"/>
        <v>0.0006034371169015276</v>
      </c>
      <c r="AC141" s="1">
        <f t="shared" si="43"/>
        <v>0.19569009079498603</v>
      </c>
      <c r="AD141" s="1" t="s">
        <v>178</v>
      </c>
      <c r="AE141" s="8">
        <v>1997</v>
      </c>
      <c r="AF141" s="13" t="s">
        <v>1771</v>
      </c>
      <c r="AG141" s="14" t="s">
        <v>671</v>
      </c>
      <c r="AH141" s="1"/>
      <c r="AI141" s="13" t="s">
        <v>669</v>
      </c>
    </row>
    <row r="142" spans="1:35" ht="15.75">
      <c r="A142" s="1" t="s">
        <v>1320</v>
      </c>
      <c r="B142" s="1" t="s">
        <v>1321</v>
      </c>
      <c r="C142" s="5" t="s">
        <v>1322</v>
      </c>
      <c r="D142" s="5" t="s">
        <v>986</v>
      </c>
      <c r="E142" s="5" t="s">
        <v>1972</v>
      </c>
      <c r="F142" s="6" t="s">
        <v>1913</v>
      </c>
      <c r="G142" s="1" t="s">
        <v>1138</v>
      </c>
      <c r="H142" s="1">
        <v>22</v>
      </c>
      <c r="I142" s="1" t="s">
        <v>1313</v>
      </c>
      <c r="J142" s="1" t="s">
        <v>415</v>
      </c>
      <c r="K142" s="1">
        <v>45.58</v>
      </c>
      <c r="L142" s="1" t="s">
        <v>1838</v>
      </c>
      <c r="M142" s="1"/>
      <c r="N142" s="1"/>
      <c r="O142" s="1"/>
      <c r="P142" s="1">
        <v>0.1235</v>
      </c>
      <c r="Q142" s="1">
        <v>0.078</v>
      </c>
      <c r="R142" s="1">
        <f>(4/3)*PI()*((Q142/2)^2)*(P142/2)</f>
        <v>0.00039341850641639616</v>
      </c>
      <c r="S142" s="1">
        <v>0.384</v>
      </c>
      <c r="T142" s="1">
        <v>0.15</v>
      </c>
      <c r="U142" s="1">
        <f t="shared" si="34"/>
        <v>0.004523893421169302</v>
      </c>
      <c r="V142" s="1">
        <v>0.545</v>
      </c>
      <c r="W142" s="1"/>
      <c r="X142" s="1">
        <f t="shared" si="40"/>
        <v>0.545</v>
      </c>
      <c r="Y142" s="1">
        <v>0.052</v>
      </c>
      <c r="Z142" s="1"/>
      <c r="AA142" s="1">
        <f t="shared" si="41"/>
        <v>0.0011574255654355514</v>
      </c>
      <c r="AB142" s="1">
        <f t="shared" si="42"/>
        <v>0.0011574255654355514</v>
      </c>
      <c r="AC142" s="1">
        <f t="shared" si="43"/>
        <v>0.25584722222222217</v>
      </c>
      <c r="AD142" s="1" t="s">
        <v>1248</v>
      </c>
      <c r="AE142" s="8">
        <v>1941</v>
      </c>
      <c r="AF142" s="1" t="s">
        <v>1704</v>
      </c>
      <c r="AG142" s="14" t="s">
        <v>1249</v>
      </c>
      <c r="AH142" s="1"/>
      <c r="AI142" s="13" t="s">
        <v>370</v>
      </c>
    </row>
    <row r="143" spans="1:35" ht="15.75">
      <c r="A143" s="1" t="s">
        <v>722</v>
      </c>
      <c r="B143" s="1" t="s">
        <v>1321</v>
      </c>
      <c r="C143" s="5" t="s">
        <v>1322</v>
      </c>
      <c r="D143" s="5" t="s">
        <v>986</v>
      </c>
      <c r="E143" s="5" t="s">
        <v>1972</v>
      </c>
      <c r="F143" s="6" t="s">
        <v>1913</v>
      </c>
      <c r="G143" s="1" t="s">
        <v>120</v>
      </c>
      <c r="H143" s="1">
        <v>32</v>
      </c>
      <c r="I143" s="1" t="s">
        <v>1682</v>
      </c>
      <c r="J143" s="1" t="s">
        <v>415</v>
      </c>
      <c r="K143" s="1">
        <v>14.64</v>
      </c>
      <c r="L143" s="1" t="s">
        <v>1839</v>
      </c>
      <c r="M143" s="1"/>
      <c r="N143" s="1"/>
      <c r="O143" s="1"/>
      <c r="P143" s="1">
        <v>0.106</v>
      </c>
      <c r="Q143" s="1">
        <v>0.059</v>
      </c>
      <c r="R143" s="1">
        <f>(4/3)*PI()*((Q143/2)^2)*(P143/2)</f>
        <v>0.00019320061781291387</v>
      </c>
      <c r="S143" s="1">
        <v>0.355</v>
      </c>
      <c r="T143" s="1">
        <v>0.15</v>
      </c>
      <c r="U143" s="1">
        <f t="shared" si="34"/>
        <v>0.0041822452200914115</v>
      </c>
      <c r="V143" s="1">
        <v>0.395</v>
      </c>
      <c r="W143" s="1"/>
      <c r="X143" s="1">
        <f t="shared" si="40"/>
        <v>0.395</v>
      </c>
      <c r="Y143" s="1">
        <v>0.052</v>
      </c>
      <c r="Z143" s="1"/>
      <c r="AA143" s="1">
        <f t="shared" si="41"/>
        <v>0.0008388680703615464</v>
      </c>
      <c r="AB143" s="1">
        <f t="shared" si="42"/>
        <v>0.0008388680703615464</v>
      </c>
      <c r="AC143" s="1">
        <f t="shared" si="43"/>
        <v>0.20057840375586855</v>
      </c>
      <c r="AD143" s="1" t="s">
        <v>1242</v>
      </c>
      <c r="AE143" s="8">
        <v>1964</v>
      </c>
      <c r="AF143" s="13" t="s">
        <v>1704</v>
      </c>
      <c r="AG143" s="14" t="s">
        <v>880</v>
      </c>
      <c r="AH143" s="1"/>
      <c r="AI143" s="1" t="s">
        <v>272</v>
      </c>
    </row>
    <row r="144" spans="1:35" ht="15.75">
      <c r="A144" s="1" t="s">
        <v>1372</v>
      </c>
      <c r="B144" s="1" t="s">
        <v>1373</v>
      </c>
      <c r="C144" s="5" t="s">
        <v>1451</v>
      </c>
      <c r="D144" s="6" t="s">
        <v>163</v>
      </c>
      <c r="E144" s="5" t="s">
        <v>1914</v>
      </c>
      <c r="F144" s="6" t="s">
        <v>1913</v>
      </c>
      <c r="G144" s="1" t="s">
        <v>976</v>
      </c>
      <c r="H144" s="1">
        <v>2.4</v>
      </c>
      <c r="I144" s="1" t="s">
        <v>164</v>
      </c>
      <c r="J144" s="1" t="s">
        <v>415</v>
      </c>
      <c r="K144" s="1">
        <v>45</v>
      </c>
      <c r="L144" s="1" t="s">
        <v>1286</v>
      </c>
      <c r="M144" s="1"/>
      <c r="N144" s="1"/>
      <c r="O144" s="1"/>
      <c r="P144" s="1"/>
      <c r="Q144" s="1"/>
      <c r="R144" s="1"/>
      <c r="S144" s="1">
        <v>0.146</v>
      </c>
      <c r="T144" s="1">
        <v>0.068</v>
      </c>
      <c r="U144" s="1">
        <f t="shared" si="34"/>
        <v>0.00035348362780151393</v>
      </c>
      <c r="V144" s="1">
        <v>0.211</v>
      </c>
      <c r="W144" s="1"/>
      <c r="X144" s="1">
        <f t="shared" si="40"/>
        <v>0.211</v>
      </c>
      <c r="Y144" s="1">
        <v>0.024</v>
      </c>
      <c r="Z144" s="1"/>
      <c r="AA144" s="1">
        <f t="shared" si="41"/>
        <v>9.545415118667227E-05</v>
      </c>
      <c r="AB144" s="1">
        <f t="shared" si="42"/>
        <v>9.545415118667227E-05</v>
      </c>
      <c r="AC144" s="1">
        <f t="shared" si="43"/>
        <v>0.270038394084467</v>
      </c>
      <c r="AD144" s="1" t="s">
        <v>5</v>
      </c>
      <c r="AE144" s="8">
        <v>1965</v>
      </c>
      <c r="AF144" s="1" t="s">
        <v>1704</v>
      </c>
      <c r="AG144" s="9" t="s">
        <v>1204</v>
      </c>
      <c r="AH144" s="1"/>
      <c r="AI144" s="13" t="s">
        <v>332</v>
      </c>
    </row>
    <row r="145" spans="1:35" ht="15.75">
      <c r="A145" s="1" t="s">
        <v>391</v>
      </c>
      <c r="B145" s="1" t="s">
        <v>426</v>
      </c>
      <c r="C145" s="5" t="s">
        <v>1045</v>
      </c>
      <c r="D145" s="5" t="s">
        <v>522</v>
      </c>
      <c r="E145" s="5" t="s">
        <v>1912</v>
      </c>
      <c r="F145" s="6" t="s">
        <v>1913</v>
      </c>
      <c r="G145" s="1" t="s">
        <v>121</v>
      </c>
      <c r="H145" s="1">
        <v>11</v>
      </c>
      <c r="I145" s="1" t="s">
        <v>1329</v>
      </c>
      <c r="J145" s="1" t="s">
        <v>143</v>
      </c>
      <c r="K145" s="1">
        <v>26.06</v>
      </c>
      <c r="L145" s="1" t="s">
        <v>1840</v>
      </c>
      <c r="M145" s="1">
        <v>0.032</v>
      </c>
      <c r="N145" s="1">
        <v>0.028</v>
      </c>
      <c r="O145" s="1">
        <f>(4/3)*PI()*((N145/2)^2)*(M145/2)</f>
        <v>1.3136046082210123E-05</v>
      </c>
      <c r="P145" s="1">
        <v>0.046</v>
      </c>
      <c r="Q145" s="1">
        <v>0.032</v>
      </c>
      <c r="R145" s="1">
        <f>(4/3)*PI()*((Q145/2)^2)*(P145/2)</f>
        <v>2.4663596725782266E-05</v>
      </c>
      <c r="S145" s="1">
        <v>0.35</v>
      </c>
      <c r="T145" s="1">
        <v>0.126</v>
      </c>
      <c r="U145" s="1">
        <f t="shared" si="34"/>
        <v>0.0029094289564895073</v>
      </c>
      <c r="V145" s="1">
        <v>0.03</v>
      </c>
      <c r="W145" s="1"/>
      <c r="X145" s="1">
        <f t="shared" si="40"/>
        <v>0.03</v>
      </c>
      <c r="Y145" s="1">
        <v>0.038</v>
      </c>
      <c r="Z145" s="1"/>
      <c r="AA145" s="1">
        <f t="shared" si="41"/>
        <v>3.402344843837746E-05</v>
      </c>
      <c r="AB145" s="1">
        <f t="shared" si="42"/>
        <v>3.402344843837746E-05</v>
      </c>
      <c r="AC145" s="1">
        <f t="shared" si="43"/>
        <v>0.011694201490119857</v>
      </c>
      <c r="AD145" s="1" t="s">
        <v>427</v>
      </c>
      <c r="AE145" s="8">
        <v>1950</v>
      </c>
      <c r="AF145" s="1" t="s">
        <v>1704</v>
      </c>
      <c r="AG145" s="9" t="s">
        <v>428</v>
      </c>
      <c r="AH145" s="1"/>
      <c r="AI145" s="13" t="s">
        <v>223</v>
      </c>
    </row>
    <row r="146" spans="1:35" ht="15.75">
      <c r="A146" s="1" t="s">
        <v>560</v>
      </c>
      <c r="B146" s="1" t="s">
        <v>426</v>
      </c>
      <c r="C146" s="5" t="s">
        <v>1045</v>
      </c>
      <c r="D146" s="5" t="s">
        <v>522</v>
      </c>
      <c r="E146" s="5" t="s">
        <v>1912</v>
      </c>
      <c r="F146" s="6" t="s">
        <v>1913</v>
      </c>
      <c r="G146" s="1" t="s">
        <v>122</v>
      </c>
      <c r="H146" s="1">
        <v>21.5</v>
      </c>
      <c r="I146" s="7" t="s">
        <v>1682</v>
      </c>
      <c r="J146" s="1" t="s">
        <v>143</v>
      </c>
      <c r="K146" s="1">
        <v>30</v>
      </c>
      <c r="L146" s="1" t="s">
        <v>470</v>
      </c>
      <c r="M146" s="1"/>
      <c r="N146" s="1"/>
      <c r="O146" s="1"/>
      <c r="P146" s="1">
        <v>0.049</v>
      </c>
      <c r="Q146" s="1">
        <v>0.033</v>
      </c>
      <c r="R146" s="1">
        <f>(4/3)*PI()*((Q146/2)^2)*(P146/2)</f>
        <v>2.7939754264700826E-05</v>
      </c>
      <c r="S146" s="1">
        <v>0.359</v>
      </c>
      <c r="T146" s="1">
        <v>0.084</v>
      </c>
      <c r="U146" s="1">
        <f t="shared" si="34"/>
        <v>0.001326330152863153</v>
      </c>
      <c r="V146" s="1">
        <v>0.033</v>
      </c>
      <c r="W146" s="1"/>
      <c r="X146" s="1">
        <f t="shared" si="40"/>
        <v>0.033</v>
      </c>
      <c r="Y146" s="1">
        <v>0.033</v>
      </c>
      <c r="Z146" s="1"/>
      <c r="AA146" s="1">
        <f t="shared" si="41"/>
        <v>2.8224853798014103E-05</v>
      </c>
      <c r="AB146" s="1">
        <f t="shared" si="42"/>
        <v>2.8224853798014103E-05</v>
      </c>
      <c r="AC146" s="1">
        <f t="shared" si="43"/>
        <v>0.02128041327951794</v>
      </c>
      <c r="AD146" s="1" t="s">
        <v>423</v>
      </c>
      <c r="AE146" s="8">
        <v>1944</v>
      </c>
      <c r="AF146" s="1" t="s">
        <v>1704</v>
      </c>
      <c r="AG146" s="9" t="s">
        <v>471</v>
      </c>
      <c r="AH146" s="1" t="s">
        <v>472</v>
      </c>
      <c r="AI146" s="13" t="s">
        <v>424</v>
      </c>
    </row>
    <row r="147" spans="1:35" ht="15.75">
      <c r="A147" s="1" t="s">
        <v>1414</v>
      </c>
      <c r="B147" s="1" t="s">
        <v>1415</v>
      </c>
      <c r="C147" s="5" t="s">
        <v>1203</v>
      </c>
      <c r="D147" s="5" t="s">
        <v>1326</v>
      </c>
      <c r="E147" s="5" t="s">
        <v>1912</v>
      </c>
      <c r="F147" s="6" t="s">
        <v>1913</v>
      </c>
      <c r="G147" s="1" t="s">
        <v>273</v>
      </c>
      <c r="H147" s="1">
        <v>39</v>
      </c>
      <c r="I147" s="1" t="s">
        <v>1329</v>
      </c>
      <c r="J147" s="1" t="s">
        <v>415</v>
      </c>
      <c r="K147" s="1">
        <v>45.58</v>
      </c>
      <c r="L147" s="1" t="s">
        <v>1760</v>
      </c>
      <c r="M147" s="1"/>
      <c r="N147" s="1"/>
      <c r="O147" s="1"/>
      <c r="P147" s="1">
        <v>0.039</v>
      </c>
      <c r="Q147" s="1">
        <v>0.019</v>
      </c>
      <c r="R147" s="1">
        <f>(4/3)*PI()*((Q147/2)^2)*(P147/2)</f>
        <v>7.371747161648449E-06</v>
      </c>
      <c r="S147" s="1">
        <v>0.238</v>
      </c>
      <c r="T147" s="1">
        <v>0.094</v>
      </c>
      <c r="U147" s="1">
        <f t="shared" si="34"/>
        <v>0.0011011114699224032</v>
      </c>
      <c r="V147" s="1">
        <v>0.193</v>
      </c>
      <c r="W147" s="1"/>
      <c r="X147" s="1">
        <f t="shared" si="40"/>
        <v>0.193</v>
      </c>
      <c r="Y147" s="1">
        <v>0.03</v>
      </c>
      <c r="Z147" s="1"/>
      <c r="AA147" s="1">
        <f t="shared" si="41"/>
        <v>0.00013642366098213677</v>
      </c>
      <c r="AB147" s="1">
        <f t="shared" si="42"/>
        <v>0.00013642366098213677</v>
      </c>
      <c r="AC147" s="1">
        <f t="shared" si="43"/>
        <v>0.12389632176999367</v>
      </c>
      <c r="AD147" s="1" t="s">
        <v>1081</v>
      </c>
      <c r="AE147" s="8">
        <v>1935</v>
      </c>
      <c r="AF147" s="1" t="s">
        <v>1704</v>
      </c>
      <c r="AG147" s="9" t="s">
        <v>1082</v>
      </c>
      <c r="AH147" s="1"/>
      <c r="AI147" s="1" t="s">
        <v>307</v>
      </c>
    </row>
    <row r="148" spans="1:35" ht="15.75">
      <c r="A148" s="1" t="s">
        <v>656</v>
      </c>
      <c r="B148" s="1" t="s">
        <v>657</v>
      </c>
      <c r="C148" s="6" t="s">
        <v>658</v>
      </c>
      <c r="D148" s="6" t="s">
        <v>986</v>
      </c>
      <c r="E148" s="6" t="s">
        <v>1972</v>
      </c>
      <c r="F148" s="6" t="s">
        <v>1913</v>
      </c>
      <c r="G148" s="1" t="s">
        <v>274</v>
      </c>
      <c r="H148" s="1">
        <v>11.9</v>
      </c>
      <c r="I148" s="1" t="s">
        <v>1749</v>
      </c>
      <c r="J148" s="1" t="s">
        <v>415</v>
      </c>
      <c r="K148" s="1">
        <v>30</v>
      </c>
      <c r="L148" s="1" t="s">
        <v>1841</v>
      </c>
      <c r="M148" s="1"/>
      <c r="N148" s="1"/>
      <c r="O148" s="1"/>
      <c r="P148" s="1"/>
      <c r="Q148" s="1"/>
      <c r="R148" s="1"/>
      <c r="S148" s="1">
        <v>0.241</v>
      </c>
      <c r="T148" s="1">
        <v>0.242</v>
      </c>
      <c r="U148" s="1">
        <f aca="true" t="shared" si="44" ref="U148:U179">(4/3)*PI()*((T148/2)^2)*(S148/2)</f>
        <v>0.0073900333252874435</v>
      </c>
      <c r="V148" s="1">
        <v>0.505</v>
      </c>
      <c r="W148" s="1"/>
      <c r="X148" s="1">
        <f t="shared" si="40"/>
        <v>0.505</v>
      </c>
      <c r="Y148" s="1">
        <v>0.083</v>
      </c>
      <c r="Z148" s="1"/>
      <c r="AA148" s="1">
        <f t="shared" si="41"/>
        <v>0.0027323570135607362</v>
      </c>
      <c r="AB148" s="1">
        <f t="shared" si="42"/>
        <v>0.0027323570135607362</v>
      </c>
      <c r="AC148" s="1">
        <f t="shared" si="43"/>
        <v>0.36973541164030654</v>
      </c>
      <c r="AD148" s="1" t="s">
        <v>410</v>
      </c>
      <c r="AE148" s="8">
        <v>1957</v>
      </c>
      <c r="AF148" s="13" t="s">
        <v>1708</v>
      </c>
      <c r="AG148" s="15" t="s">
        <v>1222</v>
      </c>
      <c r="AH148" s="1"/>
      <c r="AI148" s="13" t="s">
        <v>943</v>
      </c>
    </row>
    <row r="149" spans="1:35" ht="15.75">
      <c r="A149" s="1" t="s">
        <v>412</v>
      </c>
      <c r="B149" s="1" t="s">
        <v>657</v>
      </c>
      <c r="C149" s="5" t="s">
        <v>658</v>
      </c>
      <c r="D149" s="6" t="s">
        <v>986</v>
      </c>
      <c r="E149" s="6" t="s">
        <v>1972</v>
      </c>
      <c r="F149" s="6" t="s">
        <v>1913</v>
      </c>
      <c r="G149" s="6" t="s">
        <v>275</v>
      </c>
      <c r="H149" s="1">
        <v>7.5</v>
      </c>
      <c r="I149" s="1" t="s">
        <v>1749</v>
      </c>
      <c r="J149" s="1" t="s">
        <v>415</v>
      </c>
      <c r="K149" s="1">
        <v>35</v>
      </c>
      <c r="L149" s="1" t="s">
        <v>1854</v>
      </c>
      <c r="M149" s="1">
        <v>0.115</v>
      </c>
      <c r="N149" s="1">
        <v>0.0555</v>
      </c>
      <c r="O149" s="1">
        <f>(4/3)*PI()*((N149/2)^2)*(M149/2)</f>
        <v>0.00018547373978171588</v>
      </c>
      <c r="P149" s="1">
        <v>0.13</v>
      </c>
      <c r="Q149" s="1">
        <v>0.08</v>
      </c>
      <c r="R149" s="1">
        <f>(4/3)*PI()*((Q149/2)^2)*(P149/2)</f>
        <v>0.00043563418129778463</v>
      </c>
      <c r="S149" s="1">
        <v>0.28</v>
      </c>
      <c r="T149" s="1">
        <v>0.23</v>
      </c>
      <c r="U149" s="1">
        <f t="shared" si="44"/>
        <v>0.007755545064162003</v>
      </c>
      <c r="V149" s="1">
        <v>0.56</v>
      </c>
      <c r="W149" s="1"/>
      <c r="X149" s="1">
        <f t="shared" si="40"/>
        <v>0.56</v>
      </c>
      <c r="Y149" s="1">
        <v>0.065</v>
      </c>
      <c r="Z149" s="1"/>
      <c r="AA149" s="1">
        <f t="shared" si="41"/>
        <v>0.001858252054598363</v>
      </c>
      <c r="AB149" s="1">
        <f t="shared" si="42"/>
        <v>0.001858252054598363</v>
      </c>
      <c r="AC149" s="1">
        <f t="shared" si="43"/>
        <v>0.23960302457466923</v>
      </c>
      <c r="AD149" s="1" t="s">
        <v>1790</v>
      </c>
      <c r="AE149" s="8">
        <v>1940</v>
      </c>
      <c r="AF149" s="1" t="s">
        <v>1426</v>
      </c>
      <c r="AG149" s="9"/>
      <c r="AH149" s="1" t="s">
        <v>113</v>
      </c>
      <c r="AI149" s="13" t="s">
        <v>1765</v>
      </c>
    </row>
    <row r="150" spans="1:35" ht="15.75">
      <c r="A150" s="1" t="s">
        <v>1335</v>
      </c>
      <c r="B150" s="1" t="s">
        <v>1660</v>
      </c>
      <c r="C150" s="6" t="s">
        <v>1615</v>
      </c>
      <c r="D150" s="5" t="s">
        <v>167</v>
      </c>
      <c r="E150" s="6" t="s">
        <v>1973</v>
      </c>
      <c r="F150" s="6" t="s">
        <v>1974</v>
      </c>
      <c r="G150" s="1" t="s">
        <v>256</v>
      </c>
      <c r="H150" s="1">
        <v>11</v>
      </c>
      <c r="I150" s="1" t="s">
        <v>164</v>
      </c>
      <c r="J150" s="1" t="s">
        <v>415</v>
      </c>
      <c r="K150" s="1">
        <v>31</v>
      </c>
      <c r="L150" s="1" t="s">
        <v>1842</v>
      </c>
      <c r="M150" s="1"/>
      <c r="N150" s="1"/>
      <c r="O150" s="1"/>
      <c r="P150" s="1"/>
      <c r="Q150" s="1"/>
      <c r="R150" s="1"/>
      <c r="S150" s="1">
        <v>0.104</v>
      </c>
      <c r="T150" s="1">
        <v>0.025</v>
      </c>
      <c r="U150" s="1">
        <f t="shared" si="44"/>
        <v>3.403392041388943E-05</v>
      </c>
      <c r="V150" s="1">
        <v>0.167</v>
      </c>
      <c r="W150" s="1"/>
      <c r="X150" s="1">
        <f t="shared" si="40"/>
        <v>0.167</v>
      </c>
      <c r="Y150" s="1">
        <v>0.0265</v>
      </c>
      <c r="Z150" s="1"/>
      <c r="AA150" s="1">
        <f t="shared" si="41"/>
        <v>9.21081586610583E-05</v>
      </c>
      <c r="AB150" s="1">
        <f t="shared" si="42"/>
        <v>9.21081586610583E-05</v>
      </c>
      <c r="AC150" s="1">
        <f t="shared" si="43"/>
        <v>2.7063634615384613</v>
      </c>
      <c r="AD150" s="1" t="s">
        <v>1661</v>
      </c>
      <c r="AE150" s="8">
        <v>1942</v>
      </c>
      <c r="AF150" s="1" t="s">
        <v>1708</v>
      </c>
      <c r="AG150" s="11" t="s">
        <v>1244</v>
      </c>
      <c r="AH150" s="1"/>
      <c r="AI150" s="22" t="s">
        <v>325</v>
      </c>
    </row>
    <row r="151" spans="1:35" ht="15.75">
      <c r="A151" s="5" t="s">
        <v>622</v>
      </c>
      <c r="B151" s="1" t="s">
        <v>605</v>
      </c>
      <c r="C151" s="5" t="s">
        <v>1451</v>
      </c>
      <c r="D151" s="6" t="s">
        <v>163</v>
      </c>
      <c r="E151" s="6" t="s">
        <v>1914</v>
      </c>
      <c r="F151" s="6" t="s">
        <v>1913</v>
      </c>
      <c r="G151" s="1" t="s">
        <v>623</v>
      </c>
      <c r="H151" s="11">
        <v>19</v>
      </c>
      <c r="I151" s="1" t="s">
        <v>164</v>
      </c>
      <c r="J151" s="1" t="s">
        <v>165</v>
      </c>
      <c r="K151" s="1">
        <v>23.27</v>
      </c>
      <c r="L151" s="1" t="s">
        <v>1963</v>
      </c>
      <c r="M151" s="1"/>
      <c r="N151" s="1"/>
      <c r="O151" s="1"/>
      <c r="P151" s="1"/>
      <c r="Q151" s="1"/>
      <c r="R151" s="1"/>
      <c r="S151" s="1">
        <v>0.142</v>
      </c>
      <c r="T151" s="1">
        <v>0.0515</v>
      </c>
      <c r="U151" s="1">
        <f t="shared" si="44"/>
        <v>0.00019719750906644346</v>
      </c>
      <c r="V151" s="1">
        <v>1.5015</v>
      </c>
      <c r="W151" s="1"/>
      <c r="X151" s="1">
        <f t="shared" si="40"/>
        <v>1.5015</v>
      </c>
      <c r="Y151" s="1">
        <v>0.1725</v>
      </c>
      <c r="Z151" s="1"/>
      <c r="AA151" s="1">
        <f t="shared" si="41"/>
        <v>0.03509081190554237</v>
      </c>
      <c r="AB151" s="1">
        <f t="shared" si="42"/>
        <v>0.03509081190554237</v>
      </c>
      <c r="AC151" s="1">
        <f t="shared" si="43"/>
        <v>177.94754138460704</v>
      </c>
      <c r="AD151" s="1" t="s">
        <v>180</v>
      </c>
      <c r="AE151" s="8">
        <v>2000</v>
      </c>
      <c r="AF151" s="13" t="s">
        <v>1771</v>
      </c>
      <c r="AG151" s="14" t="s">
        <v>815</v>
      </c>
      <c r="AH151" s="1" t="s">
        <v>1764</v>
      </c>
      <c r="AI151" s="13" t="s">
        <v>741</v>
      </c>
    </row>
    <row r="152" spans="1:35" ht="15.75">
      <c r="A152" s="5" t="s">
        <v>742</v>
      </c>
      <c r="B152" s="1" t="s">
        <v>605</v>
      </c>
      <c r="C152" s="5" t="s">
        <v>1451</v>
      </c>
      <c r="D152" s="6" t="s">
        <v>163</v>
      </c>
      <c r="E152" s="6" t="s">
        <v>1914</v>
      </c>
      <c r="F152" s="6" t="s">
        <v>1913</v>
      </c>
      <c r="G152" s="1" t="s">
        <v>623</v>
      </c>
      <c r="H152" s="11">
        <v>19</v>
      </c>
      <c r="I152" s="1" t="s">
        <v>164</v>
      </c>
      <c r="J152" s="1" t="s">
        <v>165</v>
      </c>
      <c r="K152" s="1">
        <v>23.27</v>
      </c>
      <c r="L152" s="1" t="s">
        <v>1964</v>
      </c>
      <c r="M152" s="1"/>
      <c r="N152" s="1"/>
      <c r="O152" s="1"/>
      <c r="P152" s="1"/>
      <c r="Q152" s="1"/>
      <c r="R152" s="1"/>
      <c r="S152" s="1">
        <v>0.0705</v>
      </c>
      <c r="T152" s="1">
        <v>0.0295</v>
      </c>
      <c r="U152" s="1">
        <f t="shared" si="44"/>
        <v>3.212415932974157E-05</v>
      </c>
      <c r="V152" s="1">
        <v>0.62</v>
      </c>
      <c r="W152" s="1"/>
      <c r="X152" s="1">
        <f t="shared" si="40"/>
        <v>0.62</v>
      </c>
      <c r="Y152" s="1">
        <v>0.0415</v>
      </c>
      <c r="Z152" s="1"/>
      <c r="AA152" s="1">
        <f t="shared" si="41"/>
        <v>0.0008386442318849784</v>
      </c>
      <c r="AB152" s="1">
        <f t="shared" si="42"/>
        <v>0.0008386442318849784</v>
      </c>
      <c r="AC152" s="1">
        <f t="shared" si="43"/>
        <v>26.106340193268025</v>
      </c>
      <c r="AD152" s="1" t="s">
        <v>6</v>
      </c>
      <c r="AE152" s="8">
        <v>1994</v>
      </c>
      <c r="AF152" s="13" t="s">
        <v>1771</v>
      </c>
      <c r="AG152" s="14" t="s">
        <v>743</v>
      </c>
      <c r="AH152" s="1" t="s">
        <v>1764</v>
      </c>
      <c r="AI152" s="13" t="s">
        <v>741</v>
      </c>
    </row>
    <row r="153" spans="1:35" ht="15.75">
      <c r="A153" s="5" t="s">
        <v>742</v>
      </c>
      <c r="B153" s="1" t="s">
        <v>605</v>
      </c>
      <c r="C153" s="5" t="s">
        <v>1451</v>
      </c>
      <c r="D153" s="6" t="s">
        <v>163</v>
      </c>
      <c r="E153" s="6" t="s">
        <v>1914</v>
      </c>
      <c r="F153" s="6" t="s">
        <v>1913</v>
      </c>
      <c r="G153" s="1" t="s">
        <v>409</v>
      </c>
      <c r="H153" s="1">
        <v>17</v>
      </c>
      <c r="I153" s="1" t="s">
        <v>164</v>
      </c>
      <c r="J153" s="1" t="s">
        <v>165</v>
      </c>
      <c r="K153" s="1">
        <v>45.47</v>
      </c>
      <c r="L153" s="1" t="s">
        <v>1871</v>
      </c>
      <c r="M153" s="1"/>
      <c r="N153" s="1"/>
      <c r="O153" s="1"/>
      <c r="P153" s="1"/>
      <c r="Q153" s="1"/>
      <c r="R153" s="1"/>
      <c r="S153" s="1">
        <v>0.16</v>
      </c>
      <c r="T153" s="1">
        <v>0.095</v>
      </c>
      <c r="U153" s="1">
        <f t="shared" si="44"/>
        <v>0.0007560766319639435</v>
      </c>
      <c r="V153" s="1">
        <v>1.26</v>
      </c>
      <c r="W153" s="1"/>
      <c r="X153" s="1">
        <f t="shared" si="40"/>
        <v>1.26</v>
      </c>
      <c r="Y153" s="1">
        <v>0.0786</v>
      </c>
      <c r="Z153" s="1"/>
      <c r="AA153" s="1">
        <f t="shared" si="41"/>
        <v>0.006113719631304054</v>
      </c>
      <c r="AB153" s="1">
        <f t="shared" si="42"/>
        <v>0.006113719631304054</v>
      </c>
      <c r="AC153" s="1">
        <f t="shared" si="43"/>
        <v>8.086111080332412</v>
      </c>
      <c r="AD153" s="1" t="s">
        <v>181</v>
      </c>
      <c r="AE153" s="8">
        <v>2008</v>
      </c>
      <c r="AF153" s="13" t="s">
        <v>85</v>
      </c>
      <c r="AG153" s="14" t="s">
        <v>603</v>
      </c>
      <c r="AH153" s="1"/>
      <c r="AI153" s="13" t="s">
        <v>334</v>
      </c>
    </row>
    <row r="154" spans="1:35" ht="15.75">
      <c r="A154" s="5" t="s">
        <v>659</v>
      </c>
      <c r="B154" s="1" t="s">
        <v>660</v>
      </c>
      <c r="C154" s="5" t="s">
        <v>665</v>
      </c>
      <c r="D154" s="5" t="s">
        <v>732</v>
      </c>
      <c r="E154" s="5" t="s">
        <v>1978</v>
      </c>
      <c r="F154" s="6" t="s">
        <v>1913</v>
      </c>
      <c r="G154" s="1" t="s">
        <v>257</v>
      </c>
      <c r="H154" s="1">
        <v>6</v>
      </c>
      <c r="I154" s="1" t="s">
        <v>1749</v>
      </c>
      <c r="J154" s="1" t="s">
        <v>415</v>
      </c>
      <c r="K154" s="1">
        <v>13.1</v>
      </c>
      <c r="L154" s="1" t="s">
        <v>1846</v>
      </c>
      <c r="M154" s="1">
        <v>0.23</v>
      </c>
      <c r="N154" s="1">
        <v>0.0785</v>
      </c>
      <c r="O154" s="1">
        <f>(4/3)*PI()*((N154/2)^2)*(M154/2)</f>
        <v>0.0007421057076340419</v>
      </c>
      <c r="P154" s="1">
        <v>0.17</v>
      </c>
      <c r="Q154" s="1">
        <v>0.098</v>
      </c>
      <c r="R154" s="1">
        <f>(4/3)*PI()*((Q154/2)^2)*(P154/2)</f>
        <v>0.0008548692489438307</v>
      </c>
      <c r="S154" s="1">
        <v>0.4308</v>
      </c>
      <c r="T154" s="1">
        <v>0.2923</v>
      </c>
      <c r="U154" s="1">
        <f t="shared" si="44"/>
        <v>0.01927222900786042</v>
      </c>
      <c r="V154" s="1">
        <v>0.577</v>
      </c>
      <c r="W154" s="1"/>
      <c r="X154" s="1">
        <f t="shared" si="40"/>
        <v>0.577</v>
      </c>
      <c r="Y154" s="1">
        <v>0.077</v>
      </c>
      <c r="Z154" s="1"/>
      <c r="AA154" s="1">
        <f t="shared" si="41"/>
        <v>0.0026868730351220626</v>
      </c>
      <c r="AB154" s="1">
        <f t="shared" si="42"/>
        <v>0.0026868730351220626</v>
      </c>
      <c r="AC154" s="1">
        <f t="shared" si="43"/>
        <v>0.1394168279147258</v>
      </c>
      <c r="AD154" s="1" t="s">
        <v>666</v>
      </c>
      <c r="AE154" s="8">
        <v>1971</v>
      </c>
      <c r="AF154" s="1" t="s">
        <v>1704</v>
      </c>
      <c r="AG154" s="9" t="s">
        <v>667</v>
      </c>
      <c r="AH154" s="1"/>
      <c r="AI154" s="13" t="s">
        <v>371</v>
      </c>
    </row>
    <row r="155" spans="1:35" ht="15.75">
      <c r="A155" s="5" t="s">
        <v>1169</v>
      </c>
      <c r="B155" s="1" t="s">
        <v>1170</v>
      </c>
      <c r="C155" s="5" t="s">
        <v>1171</v>
      </c>
      <c r="D155" s="5" t="s">
        <v>524</v>
      </c>
      <c r="E155" s="5" t="s">
        <v>1975</v>
      </c>
      <c r="F155" s="6" t="s">
        <v>1913</v>
      </c>
      <c r="G155" s="1" t="s">
        <v>1191</v>
      </c>
      <c r="H155" s="1">
        <v>26</v>
      </c>
      <c r="I155" s="1" t="s">
        <v>1329</v>
      </c>
      <c r="J155" s="1" t="s">
        <v>415</v>
      </c>
      <c r="K155" s="1">
        <v>36</v>
      </c>
      <c r="L155" s="1" t="s">
        <v>1847</v>
      </c>
      <c r="M155" s="1"/>
      <c r="N155" s="1"/>
      <c r="O155" s="1"/>
      <c r="P155" s="1"/>
      <c r="Q155" s="1"/>
      <c r="R155" s="1"/>
      <c r="S155" s="1">
        <v>0.163</v>
      </c>
      <c r="T155" s="1">
        <v>0.117</v>
      </c>
      <c r="U155" s="1">
        <f t="shared" si="44"/>
        <v>0.0011683096131839136</v>
      </c>
      <c r="V155" s="1">
        <v>0.383</v>
      </c>
      <c r="W155" s="1"/>
      <c r="X155" s="1">
        <f t="shared" si="40"/>
        <v>0.383</v>
      </c>
      <c r="Y155" s="1">
        <v>0.031</v>
      </c>
      <c r="Z155" s="1"/>
      <c r="AA155" s="1">
        <f t="shared" si="41"/>
        <v>0.00028907600421455496</v>
      </c>
      <c r="AB155" s="1">
        <f t="shared" si="42"/>
        <v>0.00028907600421455496</v>
      </c>
      <c r="AC155" s="1">
        <f t="shared" si="43"/>
        <v>0.24743098999823862</v>
      </c>
      <c r="AD155" s="1" t="s">
        <v>1265</v>
      </c>
      <c r="AE155" s="8">
        <v>2001</v>
      </c>
      <c r="AF155" s="13" t="s">
        <v>1704</v>
      </c>
      <c r="AG155" s="14" t="s">
        <v>1266</v>
      </c>
      <c r="AH155" s="1"/>
      <c r="AI155" s="13" t="s">
        <v>131</v>
      </c>
    </row>
    <row r="156" spans="1:35" ht="15.75">
      <c r="A156" s="5" t="s">
        <v>1344</v>
      </c>
      <c r="B156" s="1" t="s">
        <v>1633</v>
      </c>
      <c r="C156" s="5" t="s">
        <v>1626</v>
      </c>
      <c r="D156" s="6" t="s">
        <v>140</v>
      </c>
      <c r="E156" s="6" t="s">
        <v>1973</v>
      </c>
      <c r="F156" s="6" t="s">
        <v>1974</v>
      </c>
      <c r="G156" s="5" t="s">
        <v>1345</v>
      </c>
      <c r="H156" s="1">
        <v>9</v>
      </c>
      <c r="I156" s="1" t="s">
        <v>164</v>
      </c>
      <c r="J156" s="1" t="s">
        <v>415</v>
      </c>
      <c r="K156" s="1">
        <v>50</v>
      </c>
      <c r="L156" s="1" t="s">
        <v>1346</v>
      </c>
      <c r="M156" s="1"/>
      <c r="N156" s="1"/>
      <c r="O156" s="1"/>
      <c r="P156" s="1"/>
      <c r="Q156" s="1"/>
      <c r="R156" s="1"/>
      <c r="S156" s="1">
        <v>0.2926</v>
      </c>
      <c r="T156" s="1">
        <v>0.1148</v>
      </c>
      <c r="U156" s="1">
        <f t="shared" si="44"/>
        <v>0.00201909484613235</v>
      </c>
      <c r="V156" s="1">
        <v>0.3733</v>
      </c>
      <c r="W156" s="1">
        <v>0.1533</v>
      </c>
      <c r="X156" s="1">
        <f t="shared" si="40"/>
        <v>0.5266</v>
      </c>
      <c r="Y156" s="1">
        <v>0.0467</v>
      </c>
      <c r="Z156" s="1">
        <f>(PI()*(1/3)*((Y156/2)^2)*W156)*2</f>
        <v>0.00017505500745844418</v>
      </c>
      <c r="AA156" s="1">
        <f t="shared" si="41"/>
        <v>0.0008144682587719198</v>
      </c>
      <c r="AB156" s="1">
        <f t="shared" si="42"/>
        <v>0.0006394132513134757</v>
      </c>
      <c r="AC156" s="1">
        <f t="shared" si="43"/>
        <v>0.4033828625396492</v>
      </c>
      <c r="AD156" s="1" t="s">
        <v>213</v>
      </c>
      <c r="AE156" s="8">
        <v>2008</v>
      </c>
      <c r="AF156" s="1" t="s">
        <v>1771</v>
      </c>
      <c r="AG156" s="10" t="s">
        <v>1772</v>
      </c>
      <c r="AH156" s="1"/>
      <c r="AI156" s="13" t="s">
        <v>1651</v>
      </c>
    </row>
    <row r="157" spans="1:35" ht="15.75">
      <c r="A157" s="5" t="s">
        <v>1632</v>
      </c>
      <c r="B157" s="1" t="s">
        <v>1633</v>
      </c>
      <c r="C157" s="5" t="s">
        <v>1626</v>
      </c>
      <c r="D157" s="6" t="s">
        <v>140</v>
      </c>
      <c r="E157" s="6" t="s">
        <v>1973</v>
      </c>
      <c r="F157" s="6" t="s">
        <v>1974</v>
      </c>
      <c r="G157" s="1" t="s">
        <v>258</v>
      </c>
      <c r="H157" s="1">
        <v>6</v>
      </c>
      <c r="I157" s="1" t="s">
        <v>164</v>
      </c>
      <c r="J157" s="1" t="s">
        <v>415</v>
      </c>
      <c r="K157" s="1">
        <v>52.83</v>
      </c>
      <c r="L157" s="1" t="s">
        <v>1803</v>
      </c>
      <c r="M157" s="1"/>
      <c r="N157" s="1"/>
      <c r="O157" s="1"/>
      <c r="P157" s="1"/>
      <c r="Q157" s="1"/>
      <c r="R157" s="1"/>
      <c r="S157" s="1">
        <v>0.286</v>
      </c>
      <c r="T157" s="1">
        <v>0.068</v>
      </c>
      <c r="U157" s="1">
        <f t="shared" si="44"/>
        <v>0.0006924405311728286</v>
      </c>
      <c r="V157" s="1">
        <v>0.383</v>
      </c>
      <c r="W157" s="1">
        <v>0.254</v>
      </c>
      <c r="X157" s="1">
        <f t="shared" si="40"/>
        <v>0.637</v>
      </c>
      <c r="Y157" s="1">
        <v>0.048</v>
      </c>
      <c r="Z157" s="1">
        <f>(PI()*(1/3)*((Y157/2)^2)*W157)*2</f>
        <v>0.00030641838106053407</v>
      </c>
      <c r="AA157" s="1">
        <f t="shared" si="41"/>
        <v>0.000999478853183671</v>
      </c>
      <c r="AB157" s="1">
        <f t="shared" si="42"/>
        <v>0.000693060472123137</v>
      </c>
      <c r="AC157" s="1">
        <f t="shared" si="43"/>
        <v>1.4434147167711182</v>
      </c>
      <c r="AD157" s="1" t="s">
        <v>1695</v>
      </c>
      <c r="AE157" s="8">
        <v>1964</v>
      </c>
      <c r="AF157" s="13" t="s">
        <v>1426</v>
      </c>
      <c r="AG157" s="13" t="s">
        <v>1696</v>
      </c>
      <c r="AH157" s="1"/>
      <c r="AI157" s="13" t="s">
        <v>1651</v>
      </c>
    </row>
    <row r="158" spans="1:35" ht="15.75">
      <c r="A158" s="1" t="s">
        <v>1062</v>
      </c>
      <c r="B158" s="1" t="s">
        <v>1063</v>
      </c>
      <c r="C158" s="5" t="s">
        <v>731</v>
      </c>
      <c r="D158" s="5" t="s">
        <v>732</v>
      </c>
      <c r="E158" s="5" t="s">
        <v>1978</v>
      </c>
      <c r="F158" s="6" t="s">
        <v>1913</v>
      </c>
      <c r="G158" s="1" t="s">
        <v>978</v>
      </c>
      <c r="H158" s="1">
        <v>4.3</v>
      </c>
      <c r="I158" s="1" t="s">
        <v>1749</v>
      </c>
      <c r="J158" s="1" t="s">
        <v>415</v>
      </c>
      <c r="K158" s="1">
        <v>27</v>
      </c>
      <c r="L158" s="1" t="s">
        <v>1967</v>
      </c>
      <c r="M158" s="1">
        <v>0.15</v>
      </c>
      <c r="N158" s="1">
        <v>0.067</v>
      </c>
      <c r="O158" s="1">
        <f>(4/3)*PI()*((N158/2)^2)*(M158/2)</f>
        <v>0.00035256523554911455</v>
      </c>
      <c r="P158" s="1">
        <v>0.138</v>
      </c>
      <c r="Q158" s="1">
        <v>0.0835</v>
      </c>
      <c r="R158" s="1">
        <f>(4/3)*PI()*((Q158/2)^2)*(P158/2)</f>
        <v>0.0005037912957168031</v>
      </c>
      <c r="S158" s="1">
        <v>0.496</v>
      </c>
      <c r="T158" s="1">
        <v>0.341</v>
      </c>
      <c r="U158" s="1">
        <f t="shared" si="44"/>
        <v>0.030198756255771512</v>
      </c>
      <c r="V158" s="1">
        <v>0.62</v>
      </c>
      <c r="W158" s="1"/>
      <c r="X158" s="1">
        <f t="shared" si="40"/>
        <v>0.62</v>
      </c>
      <c r="Y158" s="1">
        <v>0.062</v>
      </c>
      <c r="Z158" s="1"/>
      <c r="AA158" s="1">
        <f t="shared" si="41"/>
        <v>0.0018718237348618702</v>
      </c>
      <c r="AB158" s="1">
        <f t="shared" si="42"/>
        <v>0.0018718237348618702</v>
      </c>
      <c r="AC158" s="1">
        <f t="shared" si="43"/>
        <v>0.06198347107438015</v>
      </c>
      <c r="AD158" s="1" t="s">
        <v>1000</v>
      </c>
      <c r="AE158" s="8">
        <v>1958</v>
      </c>
      <c r="AF158" s="1" t="s">
        <v>1704</v>
      </c>
      <c r="AG158" s="1" t="s">
        <v>735</v>
      </c>
      <c r="AH158" s="1"/>
      <c r="AI158" s="13" t="s">
        <v>371</v>
      </c>
    </row>
    <row r="159" spans="1:35" ht="15.75">
      <c r="A159" s="1" t="s">
        <v>782</v>
      </c>
      <c r="B159" s="1" t="s">
        <v>850</v>
      </c>
      <c r="C159" s="5" t="s">
        <v>1203</v>
      </c>
      <c r="D159" s="5" t="s">
        <v>1326</v>
      </c>
      <c r="E159" s="5" t="s">
        <v>1912</v>
      </c>
      <c r="F159" s="6" t="s">
        <v>1913</v>
      </c>
      <c r="G159" s="1" t="s">
        <v>1687</v>
      </c>
      <c r="H159" s="1">
        <v>52.5</v>
      </c>
      <c r="I159" s="1" t="s">
        <v>164</v>
      </c>
      <c r="J159" s="1" t="s">
        <v>415</v>
      </c>
      <c r="K159" s="1">
        <v>44.33</v>
      </c>
      <c r="L159" s="1" t="s">
        <v>1968</v>
      </c>
      <c r="M159" s="1"/>
      <c r="N159" s="1"/>
      <c r="O159" s="1"/>
      <c r="P159" s="1">
        <v>0.048</v>
      </c>
      <c r="Q159" s="1">
        <v>0.025</v>
      </c>
      <c r="R159" s="1">
        <f>(4/3)*PI()*((Q159/2)^2)*(P159/2)</f>
        <v>1.5707963267948967E-05</v>
      </c>
      <c r="S159" s="1">
        <v>0.265</v>
      </c>
      <c r="T159" s="1">
        <v>0.138</v>
      </c>
      <c r="U159" s="1">
        <f t="shared" si="44"/>
        <v>0.002642424996860911</v>
      </c>
      <c r="V159" s="1">
        <v>0.294</v>
      </c>
      <c r="W159" s="1"/>
      <c r="X159" s="1">
        <f t="shared" si="40"/>
        <v>0.294</v>
      </c>
      <c r="Y159" s="1">
        <v>0.043</v>
      </c>
      <c r="Z159" s="1"/>
      <c r="AA159" s="1">
        <f t="shared" si="41"/>
        <v>0.0004269471540118332</v>
      </c>
      <c r="AB159" s="1">
        <f t="shared" si="42"/>
        <v>0.0004269471540118332</v>
      </c>
      <c r="AC159" s="1">
        <f t="shared" si="43"/>
        <v>0.16157399151121726</v>
      </c>
      <c r="AD159" s="1" t="s">
        <v>1159</v>
      </c>
      <c r="AE159" s="8">
        <v>1969</v>
      </c>
      <c r="AF159" s="1" t="s">
        <v>1704</v>
      </c>
      <c r="AG159" s="9" t="s">
        <v>785</v>
      </c>
      <c r="AH159" s="1"/>
      <c r="AI159" s="13" t="s">
        <v>1716</v>
      </c>
    </row>
    <row r="160" spans="1:35" ht="15.75">
      <c r="A160" s="1" t="s">
        <v>849</v>
      </c>
      <c r="B160" s="1" t="s">
        <v>850</v>
      </c>
      <c r="C160" s="5" t="s">
        <v>1108</v>
      </c>
      <c r="D160" s="6" t="s">
        <v>1326</v>
      </c>
      <c r="E160" s="6" t="s">
        <v>1912</v>
      </c>
      <c r="F160" s="6" t="s">
        <v>1913</v>
      </c>
      <c r="G160" s="1" t="s">
        <v>1722</v>
      </c>
      <c r="H160" s="1">
        <v>18</v>
      </c>
      <c r="I160" s="1" t="s">
        <v>164</v>
      </c>
      <c r="J160" s="1" t="s">
        <v>415</v>
      </c>
      <c r="K160" s="1">
        <v>40</v>
      </c>
      <c r="L160" s="1" t="s">
        <v>1969</v>
      </c>
      <c r="M160" s="1"/>
      <c r="N160" s="1">
        <v>0.02</v>
      </c>
      <c r="O160" s="1"/>
      <c r="P160" s="1"/>
      <c r="Q160" s="1"/>
      <c r="R160" s="1"/>
      <c r="S160" s="1">
        <v>0.109</v>
      </c>
      <c r="T160" s="1">
        <v>0.061</v>
      </c>
      <c r="U160" s="1">
        <f t="shared" si="44"/>
        <v>0.00021236590379613844</v>
      </c>
      <c r="V160" s="1">
        <v>0.052</v>
      </c>
      <c r="W160" s="1"/>
      <c r="X160" s="1">
        <f t="shared" si="40"/>
        <v>0.052</v>
      </c>
      <c r="Y160" s="1">
        <v>0.009</v>
      </c>
      <c r="Z160" s="1"/>
      <c r="AA160" s="1">
        <f t="shared" si="41"/>
        <v>3.3080970642300517E-06</v>
      </c>
      <c r="AB160" s="1">
        <f t="shared" si="42"/>
        <v>3.3080970642300517E-06</v>
      </c>
      <c r="AC160" s="1">
        <f t="shared" si="43"/>
        <v>0.015577345539450033</v>
      </c>
      <c r="AD160" s="1" t="s">
        <v>761</v>
      </c>
      <c r="AE160" s="8">
        <v>1961</v>
      </c>
      <c r="AF160" s="1" t="s">
        <v>1704</v>
      </c>
      <c r="AG160" s="1" t="s">
        <v>762</v>
      </c>
      <c r="AH160" s="1"/>
      <c r="AI160" s="13" t="s">
        <v>317</v>
      </c>
    </row>
    <row r="161" spans="1:35" ht="15.75">
      <c r="A161" s="1" t="s">
        <v>688</v>
      </c>
      <c r="B161" s="1" t="s">
        <v>689</v>
      </c>
      <c r="C161" s="5" t="s">
        <v>1199</v>
      </c>
      <c r="D161" s="5" t="s">
        <v>522</v>
      </c>
      <c r="E161" s="5" t="s">
        <v>1912</v>
      </c>
      <c r="F161" s="6" t="s">
        <v>1913</v>
      </c>
      <c r="G161" s="1" t="s">
        <v>733</v>
      </c>
      <c r="H161" s="1">
        <v>7</v>
      </c>
      <c r="I161" s="1" t="s">
        <v>1682</v>
      </c>
      <c r="J161" s="1" t="s">
        <v>415</v>
      </c>
      <c r="K161" s="1">
        <v>41.53</v>
      </c>
      <c r="L161" s="1" t="s">
        <v>1844</v>
      </c>
      <c r="M161" s="1">
        <v>0.055</v>
      </c>
      <c r="N161" s="1">
        <v>0.028</v>
      </c>
      <c r="O161" s="1">
        <f>(4/3)*PI()*((N161/2)^2)*(M161/2)</f>
        <v>2.257757920379865E-05</v>
      </c>
      <c r="P161" s="1">
        <v>0.055</v>
      </c>
      <c r="Q161" s="1">
        <v>0.039</v>
      </c>
      <c r="R161" s="1">
        <f>(4/3)*PI()*((Q161/2)^2)*(P161/2)</f>
        <v>4.380165557267569E-05</v>
      </c>
      <c r="S161" s="1">
        <v>0.5</v>
      </c>
      <c r="T161" s="1">
        <v>0.25</v>
      </c>
      <c r="U161" s="1">
        <f t="shared" si="44"/>
        <v>0.016362461737446838</v>
      </c>
      <c r="V161" s="1">
        <v>13.36</v>
      </c>
      <c r="W161" s="1"/>
      <c r="X161" s="1">
        <f t="shared" si="40"/>
        <v>13.36</v>
      </c>
      <c r="Y161" s="1">
        <v>0.15</v>
      </c>
      <c r="Z161" s="1"/>
      <c r="AA161" s="1">
        <f t="shared" si="41"/>
        <v>0.23609068791727295</v>
      </c>
      <c r="AB161" s="1">
        <f t="shared" si="42"/>
        <v>0.23609068791727295</v>
      </c>
      <c r="AC161" s="1">
        <f t="shared" si="43"/>
        <v>14.4288</v>
      </c>
      <c r="AD161" s="1" t="s">
        <v>1200</v>
      </c>
      <c r="AE161" s="8">
        <v>1948</v>
      </c>
      <c r="AF161" s="13" t="s">
        <v>1704</v>
      </c>
      <c r="AG161" s="14" t="s">
        <v>690</v>
      </c>
      <c r="AH161" s="1" t="s">
        <v>695</v>
      </c>
      <c r="AI161" s="13" t="s">
        <v>358</v>
      </c>
    </row>
    <row r="162" spans="1:35" ht="15.75">
      <c r="A162" s="1" t="s">
        <v>508</v>
      </c>
      <c r="B162" s="1" t="s">
        <v>509</v>
      </c>
      <c r="C162" s="5" t="s">
        <v>1185</v>
      </c>
      <c r="D162" s="5" t="s">
        <v>297</v>
      </c>
      <c r="E162" s="5" t="s">
        <v>1977</v>
      </c>
      <c r="F162" s="6" t="s">
        <v>1913</v>
      </c>
      <c r="G162" s="1" t="s">
        <v>259</v>
      </c>
      <c r="H162" s="1">
        <v>42</v>
      </c>
      <c r="I162" s="1" t="s">
        <v>1329</v>
      </c>
      <c r="J162" s="1" t="s">
        <v>165</v>
      </c>
      <c r="K162" s="1">
        <v>54</v>
      </c>
      <c r="L162" s="1" t="s">
        <v>1815</v>
      </c>
      <c r="M162" s="1"/>
      <c r="N162" s="1"/>
      <c r="O162" s="1"/>
      <c r="P162" s="1"/>
      <c r="Q162" s="1"/>
      <c r="R162" s="1"/>
      <c r="S162" s="1">
        <v>0.191</v>
      </c>
      <c r="T162" s="1">
        <v>0.075</v>
      </c>
      <c r="U162" s="1">
        <f t="shared" si="44"/>
        <v>0.0005625414345334223</v>
      </c>
      <c r="V162" s="1">
        <v>0.053</v>
      </c>
      <c r="W162" s="1">
        <v>0.064</v>
      </c>
      <c r="X162" s="1">
        <f t="shared" si="40"/>
        <v>0.11699999999999999</v>
      </c>
      <c r="Y162" s="1">
        <v>0.029</v>
      </c>
      <c r="Z162" s="1">
        <f>(PI()*(1/3)*((Y162/2)^2)*W162)*2</f>
        <v>2.818218049780284E-05</v>
      </c>
      <c r="AA162" s="1">
        <f t="shared" si="41"/>
        <v>6.318973283491731E-05</v>
      </c>
      <c r="AB162" s="1">
        <f t="shared" si="42"/>
        <v>3.5007552337114467E-05</v>
      </c>
      <c r="AC162" s="1">
        <f t="shared" si="43"/>
        <v>0.11232902850494475</v>
      </c>
      <c r="AD162" s="1" t="s">
        <v>59</v>
      </c>
      <c r="AE162" s="8">
        <v>1969</v>
      </c>
      <c r="AF162" s="13" t="s">
        <v>1426</v>
      </c>
      <c r="AG162" s="13" t="s">
        <v>696</v>
      </c>
      <c r="AH162" s="1"/>
      <c r="AI162" s="13" t="s">
        <v>495</v>
      </c>
    </row>
    <row r="163" spans="1:35" ht="15.75">
      <c r="A163" s="1" t="s">
        <v>482</v>
      </c>
      <c r="B163" s="1" t="s">
        <v>483</v>
      </c>
      <c r="C163" s="6" t="s">
        <v>1080</v>
      </c>
      <c r="D163" s="6" t="s">
        <v>990</v>
      </c>
      <c r="E163" s="6" t="s">
        <v>1912</v>
      </c>
      <c r="F163" s="6" t="s">
        <v>1913</v>
      </c>
      <c r="G163" s="1" t="s">
        <v>260</v>
      </c>
      <c r="H163" s="13">
        <v>25</v>
      </c>
      <c r="I163" s="1" t="s">
        <v>1329</v>
      </c>
      <c r="J163" s="1" t="s">
        <v>165</v>
      </c>
      <c r="K163" s="1">
        <v>34</v>
      </c>
      <c r="L163" s="1" t="s">
        <v>1742</v>
      </c>
      <c r="M163" s="1">
        <v>0.047</v>
      </c>
      <c r="N163" s="1">
        <v>0.025</v>
      </c>
      <c r="O163" s="1">
        <f>(4/3)*PI()*((N163/2)^2)*(M163/2)</f>
        <v>1.538071403320003E-05</v>
      </c>
      <c r="P163" s="1"/>
      <c r="Q163" s="1"/>
      <c r="R163" s="1"/>
      <c r="S163" s="1">
        <v>0.304</v>
      </c>
      <c r="T163" s="1">
        <v>0.068</v>
      </c>
      <c r="U163" s="1">
        <f t="shared" si="44"/>
        <v>0.0007360207044634263</v>
      </c>
      <c r="V163" s="1">
        <v>0</v>
      </c>
      <c r="W163" s="1"/>
      <c r="X163" s="1">
        <f t="shared" si="40"/>
        <v>0</v>
      </c>
      <c r="Y163" s="1">
        <v>0</v>
      </c>
      <c r="Z163" s="1"/>
      <c r="AA163" s="1">
        <f t="shared" si="41"/>
        <v>0</v>
      </c>
      <c r="AB163" s="1">
        <f t="shared" si="42"/>
        <v>0</v>
      </c>
      <c r="AC163" s="1">
        <f t="shared" si="43"/>
        <v>0</v>
      </c>
      <c r="AD163" s="1" t="s">
        <v>585</v>
      </c>
      <c r="AE163" s="8">
        <v>1953</v>
      </c>
      <c r="AF163" s="13" t="s">
        <v>1708</v>
      </c>
      <c r="AG163" s="15" t="s">
        <v>586</v>
      </c>
      <c r="AH163" s="1"/>
      <c r="AI163" s="22" t="s">
        <v>323</v>
      </c>
    </row>
    <row r="164" spans="1:35" ht="15.75">
      <c r="A164" s="1" t="s">
        <v>884</v>
      </c>
      <c r="B164" s="1" t="s">
        <v>1202</v>
      </c>
      <c r="C164" s="5" t="s">
        <v>1203</v>
      </c>
      <c r="D164" s="5" t="s">
        <v>1326</v>
      </c>
      <c r="E164" s="5" t="s">
        <v>1912</v>
      </c>
      <c r="F164" s="6" t="s">
        <v>1913</v>
      </c>
      <c r="G164" s="1" t="s">
        <v>305</v>
      </c>
      <c r="H164" s="1">
        <v>20.8</v>
      </c>
      <c r="I164" s="1" t="s">
        <v>1329</v>
      </c>
      <c r="J164" s="1" t="s">
        <v>415</v>
      </c>
      <c r="K164" s="1">
        <v>49</v>
      </c>
      <c r="L164" s="1" t="s">
        <v>1943</v>
      </c>
      <c r="M164" s="1"/>
      <c r="N164" s="1"/>
      <c r="O164" s="1"/>
      <c r="P164" s="1"/>
      <c r="Q164" s="1"/>
      <c r="R164" s="1"/>
      <c r="S164" s="1">
        <v>0.1303</v>
      </c>
      <c r="T164" s="1">
        <v>0.0712</v>
      </c>
      <c r="U164" s="1">
        <f t="shared" si="44"/>
        <v>0.00034586214077906587</v>
      </c>
      <c r="V164" s="1">
        <v>0.0606</v>
      </c>
      <c r="W164" s="1"/>
      <c r="X164" s="1">
        <f t="shared" si="40"/>
        <v>0.0606</v>
      </c>
      <c r="Y164" s="1">
        <v>0.0242</v>
      </c>
      <c r="Z164" s="1"/>
      <c r="AA164" s="1">
        <f t="shared" si="41"/>
        <v>2.7873611172972144E-05</v>
      </c>
      <c r="AB164" s="1">
        <f t="shared" si="42"/>
        <v>2.7873611172972144E-05</v>
      </c>
      <c r="AC164" s="1">
        <f t="shared" si="43"/>
        <v>0.08059168057592518</v>
      </c>
      <c r="AD164" s="1" t="s">
        <v>213</v>
      </c>
      <c r="AE164" s="8">
        <v>2008</v>
      </c>
      <c r="AF164" s="1" t="s">
        <v>1771</v>
      </c>
      <c r="AG164" s="10" t="s">
        <v>1772</v>
      </c>
      <c r="AH164" s="1"/>
      <c r="AI164" s="13" t="s">
        <v>240</v>
      </c>
    </row>
    <row r="165" spans="1:35" ht="15.75">
      <c r="A165" s="1" t="s">
        <v>1581</v>
      </c>
      <c r="B165" s="1" t="s">
        <v>1202</v>
      </c>
      <c r="C165" s="5" t="s">
        <v>1203</v>
      </c>
      <c r="D165" s="5" t="s">
        <v>1326</v>
      </c>
      <c r="E165" s="5" t="s">
        <v>1912</v>
      </c>
      <c r="F165" s="6" t="s">
        <v>1913</v>
      </c>
      <c r="G165" s="1" t="s">
        <v>261</v>
      </c>
      <c r="H165" s="1">
        <v>3.8</v>
      </c>
      <c r="I165" s="1" t="s">
        <v>1329</v>
      </c>
      <c r="J165" s="1" t="s">
        <v>415</v>
      </c>
      <c r="K165" s="1" t="s">
        <v>1682</v>
      </c>
      <c r="L165" s="1"/>
      <c r="M165" s="1">
        <v>0.0225</v>
      </c>
      <c r="N165" s="1">
        <v>0.0105</v>
      </c>
      <c r="O165" s="1">
        <f>(4/3)*PI()*((N165/2)^2)*(M165/2)</f>
        <v>1.29885221271853E-06</v>
      </c>
      <c r="P165" s="1">
        <v>0.0235</v>
      </c>
      <c r="Q165" s="1">
        <v>0.0145</v>
      </c>
      <c r="R165" s="1">
        <f>(4/3)*PI()*((Q165/2)^2)*(P165/2)</f>
        <v>2.587036100384245E-06</v>
      </c>
      <c r="S165" s="1">
        <v>0.181</v>
      </c>
      <c r="T165" s="1">
        <v>0.086</v>
      </c>
      <c r="U165" s="1">
        <f t="shared" si="44"/>
        <v>0.0007009291145228282</v>
      </c>
      <c r="V165" s="1">
        <v>0.181</v>
      </c>
      <c r="W165" s="1"/>
      <c r="X165" s="1">
        <f t="shared" si="40"/>
        <v>0.181</v>
      </c>
      <c r="Y165" s="1">
        <v>0.0257</v>
      </c>
      <c r="Z165" s="1"/>
      <c r="AA165" s="1">
        <f t="shared" si="41"/>
        <v>9.38933215625709E-05</v>
      </c>
      <c r="AB165" s="1">
        <f t="shared" si="42"/>
        <v>9.38933215625709E-05</v>
      </c>
      <c r="AC165" s="1">
        <f t="shared" si="43"/>
        <v>0.13395551649540297</v>
      </c>
      <c r="AD165" s="1" t="s">
        <v>1637</v>
      </c>
      <c r="AE165" s="8">
        <v>1965</v>
      </c>
      <c r="AF165" s="1" t="s">
        <v>1704</v>
      </c>
      <c r="AG165" s="9" t="s">
        <v>1331</v>
      </c>
      <c r="AH165" s="1"/>
      <c r="AI165" s="13" t="s">
        <v>1548</v>
      </c>
    </row>
    <row r="166" spans="1:35" ht="15.75">
      <c r="A166" s="1" t="s">
        <v>1247</v>
      </c>
      <c r="B166" s="1" t="s">
        <v>1202</v>
      </c>
      <c r="C166" s="5" t="s">
        <v>1203</v>
      </c>
      <c r="D166" s="5" t="s">
        <v>1326</v>
      </c>
      <c r="E166" s="5" t="s">
        <v>1912</v>
      </c>
      <c r="F166" s="6" t="s">
        <v>1913</v>
      </c>
      <c r="G166" s="1" t="s">
        <v>1182</v>
      </c>
      <c r="H166" s="1">
        <v>11</v>
      </c>
      <c r="I166" s="1" t="s">
        <v>1329</v>
      </c>
      <c r="J166" s="1" t="s">
        <v>415</v>
      </c>
      <c r="K166" s="1">
        <v>32.32</v>
      </c>
      <c r="L166" s="1" t="s">
        <v>1743</v>
      </c>
      <c r="M166" s="1">
        <v>0.034</v>
      </c>
      <c r="N166" s="1">
        <v>0.014</v>
      </c>
      <c r="O166" s="1">
        <f>(4/3)*PI()*((N166/2)^2)*(M166/2)</f>
        <v>3.489262240587064E-06</v>
      </c>
      <c r="P166" s="1">
        <v>0.035</v>
      </c>
      <c r="Q166" s="1">
        <v>0.02</v>
      </c>
      <c r="R166" s="1">
        <f>(4/3)*PI()*((Q166/2)^2)*(P166/2)</f>
        <v>7.330382858376184E-06</v>
      </c>
      <c r="S166" s="1">
        <v>0.293</v>
      </c>
      <c r="T166" s="1">
        <v>0.05</v>
      </c>
      <c r="U166" s="1">
        <f t="shared" si="44"/>
        <v>0.00038353610312575394</v>
      </c>
      <c r="V166" s="1">
        <v>0.17</v>
      </c>
      <c r="W166" s="1"/>
      <c r="X166" s="1">
        <f t="shared" si="40"/>
        <v>0.17</v>
      </c>
      <c r="Y166" s="1">
        <v>0.05</v>
      </c>
      <c r="Z166" s="1"/>
      <c r="AA166" s="1">
        <f t="shared" si="41"/>
        <v>0.00033379421944391556</v>
      </c>
      <c r="AB166" s="1">
        <f t="shared" si="42"/>
        <v>0.00033379421944391556</v>
      </c>
      <c r="AC166" s="1">
        <f t="shared" si="43"/>
        <v>0.870307167235495</v>
      </c>
      <c r="AD166" s="1" t="s">
        <v>1183</v>
      </c>
      <c r="AE166" s="8">
        <v>1975</v>
      </c>
      <c r="AF166" s="1" t="s">
        <v>1704</v>
      </c>
      <c r="AG166" s="1" t="s">
        <v>1184</v>
      </c>
      <c r="AH166" s="1"/>
      <c r="AI166" s="22" t="s">
        <v>325</v>
      </c>
    </row>
    <row r="167" spans="1:35" ht="15.75">
      <c r="A167" s="1" t="s">
        <v>1371</v>
      </c>
      <c r="B167" s="1" t="s">
        <v>1202</v>
      </c>
      <c r="C167" s="5" t="s">
        <v>1203</v>
      </c>
      <c r="D167" s="5" t="s">
        <v>1326</v>
      </c>
      <c r="E167" s="5" t="s">
        <v>1912</v>
      </c>
      <c r="F167" s="6" t="s">
        <v>1913</v>
      </c>
      <c r="G167" s="1" t="s">
        <v>1194</v>
      </c>
      <c r="H167" s="1">
        <v>17.5</v>
      </c>
      <c r="I167" s="1" t="s">
        <v>1329</v>
      </c>
      <c r="J167" s="1" t="s">
        <v>415</v>
      </c>
      <c r="K167" s="1">
        <v>39.02</v>
      </c>
      <c r="L167" s="1" t="s">
        <v>1895</v>
      </c>
      <c r="M167" s="1"/>
      <c r="N167" s="1"/>
      <c r="O167" s="1"/>
      <c r="P167" s="1">
        <v>0.03</v>
      </c>
      <c r="Q167" s="1">
        <v>0.019</v>
      </c>
      <c r="R167" s="1">
        <f>(4/3)*PI()*((Q167/2)^2)*(P167/2)</f>
        <v>5.670574739729576E-06</v>
      </c>
      <c r="S167" s="1">
        <v>0.161</v>
      </c>
      <c r="T167" s="1">
        <v>0.08</v>
      </c>
      <c r="U167" s="1">
        <f t="shared" si="44"/>
        <v>0.0005395161783764872</v>
      </c>
      <c r="V167" s="1">
        <v>0.15</v>
      </c>
      <c r="W167" s="1"/>
      <c r="X167" s="1">
        <f t="shared" si="40"/>
        <v>0.15</v>
      </c>
      <c r="Y167" s="1">
        <v>0.025</v>
      </c>
      <c r="Z167" s="1"/>
      <c r="AA167" s="1">
        <f t="shared" si="41"/>
        <v>7.363107781851078E-05</v>
      </c>
      <c r="AB167" s="1">
        <f t="shared" si="42"/>
        <v>7.363107781851078E-05</v>
      </c>
      <c r="AC167" s="1">
        <f t="shared" si="43"/>
        <v>0.1364761257763975</v>
      </c>
      <c r="AD167" s="1" t="s">
        <v>59</v>
      </c>
      <c r="AE167" s="8">
        <v>1967</v>
      </c>
      <c r="AF167" s="1" t="s">
        <v>1426</v>
      </c>
      <c r="AG167" s="1" t="s">
        <v>1195</v>
      </c>
      <c r="AH167" s="1"/>
      <c r="AI167" s="13" t="s">
        <v>1196</v>
      </c>
    </row>
    <row r="168" spans="1:35" ht="15.75">
      <c r="A168" s="1" t="s">
        <v>1104</v>
      </c>
      <c r="B168" s="1" t="s">
        <v>1202</v>
      </c>
      <c r="C168" s="5" t="s">
        <v>1203</v>
      </c>
      <c r="D168" s="5" t="s">
        <v>1326</v>
      </c>
      <c r="E168" s="5" t="s">
        <v>1912</v>
      </c>
      <c r="F168" s="6" t="s">
        <v>1913</v>
      </c>
      <c r="G168" s="1" t="s">
        <v>1225</v>
      </c>
      <c r="H168" s="1">
        <v>13.5</v>
      </c>
      <c r="I168" s="1" t="s">
        <v>1329</v>
      </c>
      <c r="J168" s="1" t="s">
        <v>415</v>
      </c>
      <c r="K168" s="1">
        <v>50</v>
      </c>
      <c r="L168" s="1" t="s">
        <v>1925</v>
      </c>
      <c r="M168" s="1"/>
      <c r="N168" s="1"/>
      <c r="O168" s="1"/>
      <c r="P168" s="1"/>
      <c r="Q168" s="1"/>
      <c r="R168" s="1"/>
      <c r="S168" s="1">
        <v>0.1412</v>
      </c>
      <c r="T168" s="1">
        <v>0.0721</v>
      </c>
      <c r="U168" s="1">
        <f t="shared" si="44"/>
        <v>0.0003843296128813829</v>
      </c>
      <c r="V168" s="1">
        <v>0.0456</v>
      </c>
      <c r="W168" s="1"/>
      <c r="X168" s="1">
        <f t="shared" si="40"/>
        <v>0.0456</v>
      </c>
      <c r="Y168" s="1">
        <v>0.0221</v>
      </c>
      <c r="Z168" s="1"/>
      <c r="AA168" s="1">
        <f t="shared" si="41"/>
        <v>1.749199205451362E-05</v>
      </c>
      <c r="AB168" s="1">
        <f t="shared" si="42"/>
        <v>1.749199205451362E-05</v>
      </c>
      <c r="AC168" s="1">
        <f t="shared" si="43"/>
        <v>0.04551299579382721</v>
      </c>
      <c r="AD168" s="13" t="s">
        <v>128</v>
      </c>
      <c r="AE168" s="8">
        <v>2008</v>
      </c>
      <c r="AF168" s="1" t="s">
        <v>1771</v>
      </c>
      <c r="AG168" s="10" t="s">
        <v>1772</v>
      </c>
      <c r="AH168" s="1"/>
      <c r="AI168" s="13" t="s">
        <v>1776</v>
      </c>
    </row>
    <row r="169" spans="1:35" ht="15.75">
      <c r="A169" s="1" t="s">
        <v>1226</v>
      </c>
      <c r="B169" s="1" t="s">
        <v>1202</v>
      </c>
      <c r="C169" s="5" t="s">
        <v>1203</v>
      </c>
      <c r="D169" s="5" t="s">
        <v>1326</v>
      </c>
      <c r="E169" s="5" t="s">
        <v>1912</v>
      </c>
      <c r="F169" s="6" t="s">
        <v>1913</v>
      </c>
      <c r="G169" s="1" t="s">
        <v>1421</v>
      </c>
      <c r="H169" s="1">
        <v>13.5</v>
      </c>
      <c r="I169" s="1" t="s">
        <v>1329</v>
      </c>
      <c r="J169" s="1" t="s">
        <v>415</v>
      </c>
      <c r="K169" s="1">
        <v>49</v>
      </c>
      <c r="L169" s="1" t="s">
        <v>1744</v>
      </c>
      <c r="M169" s="1"/>
      <c r="N169" s="1"/>
      <c r="O169" s="1"/>
      <c r="P169" s="1"/>
      <c r="Q169" s="1"/>
      <c r="R169" s="1"/>
      <c r="S169" s="1">
        <v>0.1753</v>
      </c>
      <c r="T169" s="1">
        <v>0.0773</v>
      </c>
      <c r="U169" s="1">
        <f t="shared" si="44"/>
        <v>0.0005484531387311862</v>
      </c>
      <c r="V169" s="1">
        <v>0.0928</v>
      </c>
      <c r="W169" s="1"/>
      <c r="X169" s="1">
        <f t="shared" si="40"/>
        <v>0.0928</v>
      </c>
      <c r="Y169" s="1">
        <v>0.0289</v>
      </c>
      <c r="Z169" s="1"/>
      <c r="AA169" s="1">
        <f t="shared" si="41"/>
        <v>6.087423872474975E-05</v>
      </c>
      <c r="AB169" s="1">
        <f t="shared" si="42"/>
        <v>6.087423872474975E-05</v>
      </c>
      <c r="AC169" s="1">
        <f t="shared" si="43"/>
        <v>0.11099259795573181</v>
      </c>
      <c r="AD169" s="13" t="s">
        <v>128</v>
      </c>
      <c r="AE169" s="8">
        <v>2008</v>
      </c>
      <c r="AF169" s="1" t="s">
        <v>1771</v>
      </c>
      <c r="AG169" s="10" t="s">
        <v>1772</v>
      </c>
      <c r="AH169" s="1"/>
      <c r="AI169" s="13" t="s">
        <v>1776</v>
      </c>
    </row>
    <row r="170" spans="1:35" ht="15.75">
      <c r="A170" s="1" t="s">
        <v>262</v>
      </c>
      <c r="B170" s="1" t="s">
        <v>926</v>
      </c>
      <c r="C170" s="5" t="s">
        <v>927</v>
      </c>
      <c r="D170" s="5" t="s">
        <v>524</v>
      </c>
      <c r="E170" s="5" t="s">
        <v>1975</v>
      </c>
      <c r="F170" s="6" t="s">
        <v>1913</v>
      </c>
      <c r="G170" s="1" t="s">
        <v>775</v>
      </c>
      <c r="H170" s="1">
        <v>15.5</v>
      </c>
      <c r="I170" s="1" t="s">
        <v>164</v>
      </c>
      <c r="J170" s="1" t="s">
        <v>415</v>
      </c>
      <c r="K170" s="1">
        <v>42</v>
      </c>
      <c r="L170" s="1" t="s">
        <v>1745</v>
      </c>
      <c r="M170" s="1">
        <v>0.12</v>
      </c>
      <c r="N170" s="1">
        <v>0.07</v>
      </c>
      <c r="O170" s="1">
        <f>(4/3)*PI()*((N170/2)^2)*(M170/2)</f>
        <v>0.0003078760800517997</v>
      </c>
      <c r="P170" s="1">
        <v>0.0445</v>
      </c>
      <c r="Q170" s="1">
        <v>0.017</v>
      </c>
      <c r="R170" s="1">
        <f>(4/3)*PI()*((Q170/2)^2)*(P170/2)</f>
        <v>6.733742053581922E-06</v>
      </c>
      <c r="S170" s="1">
        <v>0.099</v>
      </c>
      <c r="T170" s="1">
        <v>0.027</v>
      </c>
      <c r="U170" s="1">
        <f t="shared" si="44"/>
        <v>3.778864723370482E-05</v>
      </c>
      <c r="V170" s="1">
        <v>0.3214</v>
      </c>
      <c r="W170" s="1">
        <v>0.0893</v>
      </c>
      <c r="X170" s="1">
        <f aca="true" t="shared" si="45" ref="X170:X187">V170+W170</f>
        <v>0.4107</v>
      </c>
      <c r="Y170" s="1">
        <v>0.0143</v>
      </c>
      <c r="Z170" s="1">
        <f>(PI()*(1/3)*((Y170/2)^2)*W170)*2</f>
        <v>9.561414726453185E-06</v>
      </c>
      <c r="AA170" s="1">
        <f aca="true" t="shared" si="46" ref="AA170:AA187">Z170+AB170</f>
        <v>6.118020576366574E-05</v>
      </c>
      <c r="AB170" s="1">
        <f aca="true" t="shared" si="47" ref="AB170:AB187">PI()*((Y170/2)^2)*V170</f>
        <v>5.161879103721255E-05</v>
      </c>
      <c r="AC170" s="1">
        <f aca="true" t="shared" si="48" ref="AC170:AC187">AA170/U170</f>
        <v>1.619010211857949</v>
      </c>
      <c r="AD170" s="1" t="s">
        <v>1350</v>
      </c>
      <c r="AE170" s="8">
        <v>1944</v>
      </c>
      <c r="AF170" s="1" t="s">
        <v>1708</v>
      </c>
      <c r="AG170" s="7" t="s">
        <v>967</v>
      </c>
      <c r="AH170" s="1"/>
      <c r="AI170" s="13" t="s">
        <v>1784</v>
      </c>
    </row>
    <row r="171" spans="1:35" ht="15.75">
      <c r="A171" s="1" t="s">
        <v>1027</v>
      </c>
      <c r="B171" s="1" t="s">
        <v>926</v>
      </c>
      <c r="C171" s="5" t="s">
        <v>927</v>
      </c>
      <c r="D171" s="5" t="s">
        <v>524</v>
      </c>
      <c r="E171" s="5" t="s">
        <v>1975</v>
      </c>
      <c r="F171" s="6" t="s">
        <v>1913</v>
      </c>
      <c r="G171" s="1" t="s">
        <v>775</v>
      </c>
      <c r="H171" s="1">
        <v>15.5</v>
      </c>
      <c r="I171" s="1" t="s">
        <v>1329</v>
      </c>
      <c r="J171" s="1" t="s">
        <v>415</v>
      </c>
      <c r="K171" s="1">
        <v>45.54</v>
      </c>
      <c r="L171" s="1" t="s">
        <v>1746</v>
      </c>
      <c r="M171" s="1">
        <v>0.076</v>
      </c>
      <c r="N171" s="1">
        <v>0.03</v>
      </c>
      <c r="O171" s="1">
        <f>(4/3)*PI()*((N171/2)^2)*(M171/2)</f>
        <v>3.581415625092364E-05</v>
      </c>
      <c r="P171" s="1">
        <v>0.067</v>
      </c>
      <c r="Q171" s="1">
        <v>0.0265</v>
      </c>
      <c r="R171" s="1">
        <f>(4/3)*PI()*((Q171/2)^2)*(P171/2)</f>
        <v>2.463571509098166E-05</v>
      </c>
      <c r="S171" s="1">
        <v>2.13</v>
      </c>
      <c r="T171" s="1">
        <v>0.527</v>
      </c>
      <c r="U171" s="1">
        <f t="shared" si="44"/>
        <v>0.30974154206153803</v>
      </c>
      <c r="V171" s="1">
        <v>1.24</v>
      </c>
      <c r="W171" s="1"/>
      <c r="X171" s="1">
        <f t="shared" si="45"/>
        <v>1.24</v>
      </c>
      <c r="Y171" s="1">
        <v>0.2182</v>
      </c>
      <c r="Z171" s="1"/>
      <c r="AA171" s="1">
        <f t="shared" si="46"/>
        <v>0.046368287761813155</v>
      </c>
      <c r="AB171" s="1">
        <f t="shared" si="47"/>
        <v>0.046368287761813155</v>
      </c>
      <c r="AC171" s="1">
        <f t="shared" si="48"/>
        <v>0.14969993192776485</v>
      </c>
      <c r="AD171" s="1" t="s">
        <v>1026</v>
      </c>
      <c r="AE171" s="8">
        <v>1939</v>
      </c>
      <c r="AF171" s="1" t="s">
        <v>1704</v>
      </c>
      <c r="AG171" s="9" t="s">
        <v>862</v>
      </c>
      <c r="AH171" s="1"/>
      <c r="AI171" s="13" t="s">
        <v>1784</v>
      </c>
    </row>
    <row r="172" spans="1:35" ht="15.75">
      <c r="A172" s="1" t="s">
        <v>405</v>
      </c>
      <c r="B172" s="1" t="s">
        <v>406</v>
      </c>
      <c r="C172" s="5" t="s">
        <v>1011</v>
      </c>
      <c r="D172" s="5" t="s">
        <v>522</v>
      </c>
      <c r="E172" s="5" t="s">
        <v>1912</v>
      </c>
      <c r="F172" s="6" t="s">
        <v>1913</v>
      </c>
      <c r="G172" s="1" t="s">
        <v>345</v>
      </c>
      <c r="H172" s="1">
        <v>3.5</v>
      </c>
      <c r="I172" s="1" t="s">
        <v>1749</v>
      </c>
      <c r="J172" s="1" t="s">
        <v>165</v>
      </c>
      <c r="K172" s="1">
        <v>12.09</v>
      </c>
      <c r="L172" s="1" t="s">
        <v>1984</v>
      </c>
      <c r="M172" s="1"/>
      <c r="N172" s="1"/>
      <c r="O172" s="1"/>
      <c r="P172" s="1"/>
      <c r="Q172" s="1"/>
      <c r="R172" s="1"/>
      <c r="S172" s="1">
        <v>0.528</v>
      </c>
      <c r="T172" s="1">
        <v>0.198</v>
      </c>
      <c r="U172" s="1">
        <f t="shared" si="44"/>
        <v>0.010838343858437415</v>
      </c>
      <c r="V172" s="1">
        <v>0.718</v>
      </c>
      <c r="W172" s="1"/>
      <c r="X172" s="1">
        <f t="shared" si="45"/>
        <v>0.718</v>
      </c>
      <c r="Y172" s="1">
        <v>0.047</v>
      </c>
      <c r="Z172" s="1"/>
      <c r="AA172" s="1">
        <f t="shared" si="46"/>
        <v>0.0012456901818344835</v>
      </c>
      <c r="AB172" s="1">
        <f t="shared" si="47"/>
        <v>0.0012456901818344835</v>
      </c>
      <c r="AC172" s="1">
        <f t="shared" si="48"/>
        <v>0.11493362806207157</v>
      </c>
      <c r="AD172" s="1" t="s">
        <v>1514</v>
      </c>
      <c r="AE172" s="8">
        <v>1962</v>
      </c>
      <c r="AF172" s="1" t="s">
        <v>1704</v>
      </c>
      <c r="AG172" s="9" t="s">
        <v>411</v>
      </c>
      <c r="AH172" s="1"/>
      <c r="AI172" s="13" t="s">
        <v>1685</v>
      </c>
    </row>
    <row r="173" spans="1:35" ht="15.75">
      <c r="A173" s="1" t="s">
        <v>968</v>
      </c>
      <c r="B173" s="1" t="s">
        <v>890</v>
      </c>
      <c r="C173" s="5" t="s">
        <v>1205</v>
      </c>
      <c r="D173" s="5" t="s">
        <v>1326</v>
      </c>
      <c r="E173" s="5" t="s">
        <v>1912</v>
      </c>
      <c r="F173" s="6" t="s">
        <v>1913</v>
      </c>
      <c r="G173" s="1" t="s">
        <v>1064</v>
      </c>
      <c r="H173" s="1"/>
      <c r="I173" s="1" t="s">
        <v>164</v>
      </c>
      <c r="J173" s="1" t="s">
        <v>415</v>
      </c>
      <c r="K173" s="1">
        <v>40.16</v>
      </c>
      <c r="L173" s="1" t="s">
        <v>1985</v>
      </c>
      <c r="M173" s="1"/>
      <c r="N173" s="1"/>
      <c r="O173" s="1"/>
      <c r="P173" s="1">
        <v>0.052</v>
      </c>
      <c r="Q173" s="1">
        <v>0.022</v>
      </c>
      <c r="R173" s="1">
        <f>(4/3)*PI()*((Q173/2)^2)*(P173/2)</f>
        <v>1.3177933984257983E-05</v>
      </c>
      <c r="S173" s="1">
        <v>0.434</v>
      </c>
      <c r="T173" s="1">
        <v>0.188</v>
      </c>
      <c r="U173" s="1">
        <f t="shared" si="44"/>
        <v>0.008031636604139882</v>
      </c>
      <c r="V173" s="1">
        <v>0.516</v>
      </c>
      <c r="W173" s="1"/>
      <c r="X173" s="1">
        <f t="shared" si="45"/>
        <v>0.516</v>
      </c>
      <c r="Y173" s="1">
        <v>0.05</v>
      </c>
      <c r="Z173" s="1"/>
      <c r="AA173" s="1">
        <f t="shared" si="46"/>
        <v>0.0010131636307827085</v>
      </c>
      <c r="AB173" s="1">
        <f t="shared" si="47"/>
        <v>0.0010131636307827085</v>
      </c>
      <c r="AC173" s="1">
        <f t="shared" si="48"/>
        <v>0.1261465976013502</v>
      </c>
      <c r="AD173" s="1" t="s">
        <v>1065</v>
      </c>
      <c r="AE173" s="8">
        <v>1937</v>
      </c>
      <c r="AF173" s="13" t="s">
        <v>1704</v>
      </c>
      <c r="AG173" s="14" t="s">
        <v>885</v>
      </c>
      <c r="AH173" s="1"/>
      <c r="AI173" s="13" t="s">
        <v>1720</v>
      </c>
    </row>
    <row r="174" spans="1:35" ht="15.75">
      <c r="A174" s="1" t="s">
        <v>744</v>
      </c>
      <c r="B174" s="1" t="s">
        <v>745</v>
      </c>
      <c r="C174" s="5" t="s">
        <v>1011</v>
      </c>
      <c r="D174" s="5" t="s">
        <v>522</v>
      </c>
      <c r="E174" s="5" t="s">
        <v>1912</v>
      </c>
      <c r="F174" s="6" t="s">
        <v>1913</v>
      </c>
      <c r="G174" s="1" t="s">
        <v>713</v>
      </c>
      <c r="H174" s="1">
        <v>3.5</v>
      </c>
      <c r="I174" s="1" t="s">
        <v>1749</v>
      </c>
      <c r="J174" s="1" t="s">
        <v>165</v>
      </c>
      <c r="K174" s="1">
        <v>43</v>
      </c>
      <c r="L174" s="1" t="s">
        <v>1932</v>
      </c>
      <c r="M174" s="1">
        <v>0.08</v>
      </c>
      <c r="N174" s="1">
        <v>0.05</v>
      </c>
      <c r="O174" s="1">
        <f>(4/3)*PI()*((N174/2)^2)*(M174/2)</f>
        <v>0.00010471975511965978</v>
      </c>
      <c r="P174" s="1">
        <v>0.055</v>
      </c>
      <c r="Q174" s="1">
        <v>0.027</v>
      </c>
      <c r="R174" s="1">
        <f>(4/3)*PI()*((Q174/2)^2)*(P174/2)</f>
        <v>2.099369290761379E-05</v>
      </c>
      <c r="S174" s="1">
        <v>0.35</v>
      </c>
      <c r="T174" s="1">
        <v>0.24</v>
      </c>
      <c r="U174" s="1">
        <f t="shared" si="44"/>
        <v>0.010555751316061703</v>
      </c>
      <c r="V174" s="1">
        <v>0.38</v>
      </c>
      <c r="W174" s="1"/>
      <c r="X174" s="1">
        <f t="shared" si="45"/>
        <v>0.38</v>
      </c>
      <c r="Y174" s="1">
        <v>0.05</v>
      </c>
      <c r="Z174" s="1"/>
      <c r="AA174" s="1">
        <f t="shared" si="46"/>
        <v>0.0007461282552275759</v>
      </c>
      <c r="AB174" s="1">
        <f t="shared" si="47"/>
        <v>0.0007461282552275759</v>
      </c>
      <c r="AC174" s="1">
        <f t="shared" si="48"/>
        <v>0.07068452380952382</v>
      </c>
      <c r="AD174" s="1" t="s">
        <v>540</v>
      </c>
      <c r="AE174" s="8">
        <v>1974</v>
      </c>
      <c r="AF174" s="1" t="s">
        <v>1338</v>
      </c>
      <c r="AG174" s="7" t="s">
        <v>541</v>
      </c>
      <c r="AH174" s="1"/>
      <c r="AI174" s="13" t="s">
        <v>544</v>
      </c>
    </row>
    <row r="175" spans="1:35" ht="15.75">
      <c r="A175" s="1" t="s">
        <v>1101</v>
      </c>
      <c r="B175" s="1" t="s">
        <v>1187</v>
      </c>
      <c r="C175" s="5" t="s">
        <v>1451</v>
      </c>
      <c r="D175" s="6" t="s">
        <v>163</v>
      </c>
      <c r="E175" s="6" t="s">
        <v>1914</v>
      </c>
      <c r="F175" s="6" t="s">
        <v>1913</v>
      </c>
      <c r="G175" s="1" t="s">
        <v>1299</v>
      </c>
      <c r="H175" s="1">
        <v>28</v>
      </c>
      <c r="I175" s="1" t="s">
        <v>164</v>
      </c>
      <c r="J175" s="1" t="s">
        <v>415</v>
      </c>
      <c r="K175" s="1">
        <v>17</v>
      </c>
      <c r="L175" s="1" t="s">
        <v>1986</v>
      </c>
      <c r="M175" s="1"/>
      <c r="N175" s="1"/>
      <c r="O175" s="1"/>
      <c r="P175" s="1">
        <v>0.037</v>
      </c>
      <c r="Q175" s="1">
        <v>0.017</v>
      </c>
      <c r="R175" s="1">
        <f>(4/3)*PI()*((Q175/2)^2)*(P175/2)</f>
        <v>5.598841707472609E-06</v>
      </c>
      <c r="S175" s="1">
        <v>0.212</v>
      </c>
      <c r="T175" s="1">
        <v>0.094</v>
      </c>
      <c r="U175" s="1">
        <f t="shared" si="44"/>
        <v>0.0009808219816115525</v>
      </c>
      <c r="V175" s="1">
        <v>0.448</v>
      </c>
      <c r="W175" s="1"/>
      <c r="X175" s="1">
        <f t="shared" si="45"/>
        <v>0.448</v>
      </c>
      <c r="Y175" s="1">
        <v>0.03</v>
      </c>
      <c r="Z175" s="1"/>
      <c r="AA175" s="1">
        <f t="shared" si="46"/>
        <v>0.0003166725394818511</v>
      </c>
      <c r="AB175" s="1">
        <f t="shared" si="47"/>
        <v>0.0003166725394818511</v>
      </c>
      <c r="AC175" s="1">
        <f t="shared" si="48"/>
        <v>0.3228644396422867</v>
      </c>
      <c r="AD175" s="1" t="s">
        <v>1152</v>
      </c>
      <c r="AE175" s="8">
        <v>2006</v>
      </c>
      <c r="AF175" s="13" t="s">
        <v>1005</v>
      </c>
      <c r="AG175" s="15" t="s">
        <v>1153</v>
      </c>
      <c r="AH175" s="1"/>
      <c r="AI175" s="13" t="s">
        <v>1224</v>
      </c>
    </row>
    <row r="176" spans="1:35" s="20" customFormat="1" ht="15.75">
      <c r="A176" s="1" t="s">
        <v>1154</v>
      </c>
      <c r="B176" s="1" t="s">
        <v>1187</v>
      </c>
      <c r="C176" s="5" t="s">
        <v>1451</v>
      </c>
      <c r="D176" s="5" t="s">
        <v>163</v>
      </c>
      <c r="E176" s="5" t="s">
        <v>1914</v>
      </c>
      <c r="F176" s="6" t="s">
        <v>1913</v>
      </c>
      <c r="G176" s="1" t="s">
        <v>738</v>
      </c>
      <c r="H176" s="1">
        <v>25</v>
      </c>
      <c r="I176" s="1" t="s">
        <v>164</v>
      </c>
      <c r="J176" s="1" t="s">
        <v>415</v>
      </c>
      <c r="K176" s="1">
        <v>21.27</v>
      </c>
      <c r="L176" s="1" t="s">
        <v>1589</v>
      </c>
      <c r="M176" s="1"/>
      <c r="N176" s="1"/>
      <c r="O176" s="1"/>
      <c r="P176" s="1">
        <v>0.024</v>
      </c>
      <c r="Q176" s="1">
        <v>0.012</v>
      </c>
      <c r="R176" s="1">
        <f>(4/3)*PI()*((Q176/2)^2)*(P176/2)</f>
        <v>1.8095573684677207E-06</v>
      </c>
      <c r="S176" s="1">
        <v>0.016</v>
      </c>
      <c r="T176" s="1">
        <v>0.035</v>
      </c>
      <c r="U176" s="1">
        <f t="shared" si="44"/>
        <v>1.0262536001726659E-05</v>
      </c>
      <c r="V176" s="1">
        <v>0.32</v>
      </c>
      <c r="W176" s="1"/>
      <c r="X176" s="1">
        <f t="shared" si="45"/>
        <v>0.32</v>
      </c>
      <c r="Y176" s="1">
        <v>0.017</v>
      </c>
      <c r="Z176" s="1"/>
      <c r="AA176" s="1">
        <f t="shared" si="46"/>
        <v>7.263362215099603E-05</v>
      </c>
      <c r="AB176" s="1">
        <f t="shared" si="47"/>
        <v>7.263362215099603E-05</v>
      </c>
      <c r="AC176" s="1">
        <f t="shared" si="48"/>
        <v>7.077551020408164</v>
      </c>
      <c r="AD176" s="1" t="s">
        <v>1159</v>
      </c>
      <c r="AE176" s="8">
        <v>1958</v>
      </c>
      <c r="AF176" s="1" t="s">
        <v>1704</v>
      </c>
      <c r="AG176" s="9" t="s">
        <v>994</v>
      </c>
      <c r="AH176" s="1"/>
      <c r="AI176" s="1" t="s">
        <v>828</v>
      </c>
    </row>
    <row r="177" spans="1:35" ht="15.75">
      <c r="A177" s="1" t="s">
        <v>907</v>
      </c>
      <c r="B177" s="1" t="s">
        <v>1187</v>
      </c>
      <c r="C177" s="5" t="s">
        <v>1451</v>
      </c>
      <c r="D177" s="6" t="s">
        <v>163</v>
      </c>
      <c r="E177" s="6" t="s">
        <v>1914</v>
      </c>
      <c r="F177" s="6" t="s">
        <v>1913</v>
      </c>
      <c r="G177" s="1" t="s">
        <v>917</v>
      </c>
      <c r="H177" s="1">
        <v>25</v>
      </c>
      <c r="I177" s="1" t="s">
        <v>164</v>
      </c>
      <c r="J177" s="1" t="s">
        <v>415</v>
      </c>
      <c r="K177" s="1">
        <v>21.27</v>
      </c>
      <c r="L177" s="1" t="s">
        <v>1589</v>
      </c>
      <c r="M177" s="1"/>
      <c r="N177" s="1"/>
      <c r="O177" s="1"/>
      <c r="P177" s="1">
        <v>0.027</v>
      </c>
      <c r="Q177" s="1">
        <v>0.014</v>
      </c>
      <c r="R177" s="1">
        <f>(4/3)*PI()*((Q177/2)^2)*(P177/2)</f>
        <v>2.7708847204661977E-06</v>
      </c>
      <c r="S177" s="1">
        <v>0.082</v>
      </c>
      <c r="T177" s="1">
        <v>0.041</v>
      </c>
      <c r="U177" s="1">
        <f t="shared" si="44"/>
        <v>7.217390242602071E-05</v>
      </c>
      <c r="V177" s="1">
        <v>0.331</v>
      </c>
      <c r="W177" s="1"/>
      <c r="X177" s="1">
        <f t="shared" si="45"/>
        <v>0.331</v>
      </c>
      <c r="Y177" s="1">
        <v>0.017</v>
      </c>
      <c r="Z177" s="1"/>
      <c r="AA177" s="1">
        <f t="shared" si="46"/>
        <v>7.513040291243652E-05</v>
      </c>
      <c r="AB177" s="1">
        <f t="shared" si="47"/>
        <v>7.513040291243652E-05</v>
      </c>
      <c r="AC177" s="1">
        <f t="shared" si="48"/>
        <v>1.0409635669824875</v>
      </c>
      <c r="AD177" s="1" t="s">
        <v>1159</v>
      </c>
      <c r="AE177" s="8">
        <v>1958</v>
      </c>
      <c r="AF177" s="1" t="s">
        <v>1704</v>
      </c>
      <c r="AG177" s="9" t="s">
        <v>994</v>
      </c>
      <c r="AH177" s="1"/>
      <c r="AI177" s="13" t="s">
        <v>330</v>
      </c>
    </row>
    <row r="178" spans="1:35" ht="15.75">
      <c r="A178" s="1" t="s">
        <v>1524</v>
      </c>
      <c r="B178" s="1" t="s">
        <v>1450</v>
      </c>
      <c r="C178" s="5" t="s">
        <v>1451</v>
      </c>
      <c r="D178" s="6" t="s">
        <v>163</v>
      </c>
      <c r="E178" s="6" t="s">
        <v>1914</v>
      </c>
      <c r="F178" s="6" t="s">
        <v>1913</v>
      </c>
      <c r="G178" s="1" t="s">
        <v>1299</v>
      </c>
      <c r="H178" s="1">
        <v>28</v>
      </c>
      <c r="I178" s="1" t="s">
        <v>164</v>
      </c>
      <c r="J178" s="1" t="s">
        <v>1703</v>
      </c>
      <c r="K178" s="1">
        <v>19.41</v>
      </c>
      <c r="L178" s="1" t="s">
        <v>1826</v>
      </c>
      <c r="M178" s="1"/>
      <c r="N178" s="1"/>
      <c r="O178" s="1"/>
      <c r="P178" s="1"/>
      <c r="Q178" s="1"/>
      <c r="R178" s="1"/>
      <c r="S178" s="1">
        <v>0.202</v>
      </c>
      <c r="T178" s="1">
        <v>0.108</v>
      </c>
      <c r="U178" s="1">
        <f t="shared" si="44"/>
        <v>0.0012336657359528686</v>
      </c>
      <c r="V178" s="1">
        <v>0.363</v>
      </c>
      <c r="W178" s="1"/>
      <c r="X178" s="1">
        <f t="shared" si="45"/>
        <v>0.363</v>
      </c>
      <c r="Y178" s="1">
        <v>0.032</v>
      </c>
      <c r="Z178" s="1"/>
      <c r="AA178" s="1">
        <f t="shared" si="46"/>
        <v>0.00029194192211279225</v>
      </c>
      <c r="AB178" s="1">
        <f t="shared" si="47"/>
        <v>0.00029194192211279225</v>
      </c>
      <c r="AC178" s="1">
        <f t="shared" si="48"/>
        <v>0.2366458868109033</v>
      </c>
      <c r="AD178" s="1" t="s">
        <v>108</v>
      </c>
      <c r="AE178" s="8">
        <v>1988</v>
      </c>
      <c r="AF178" s="1" t="s">
        <v>1771</v>
      </c>
      <c r="AG178" s="9" t="s">
        <v>1370</v>
      </c>
      <c r="AH178" s="1"/>
      <c r="AI178" s="13" t="s">
        <v>1224</v>
      </c>
    </row>
    <row r="179" spans="1:35" ht="15.75">
      <c r="A179" s="1" t="s">
        <v>878</v>
      </c>
      <c r="B179" s="1" t="s">
        <v>879</v>
      </c>
      <c r="C179" s="5" t="s">
        <v>1108</v>
      </c>
      <c r="D179" s="6" t="s">
        <v>1326</v>
      </c>
      <c r="E179" s="6" t="s">
        <v>1912</v>
      </c>
      <c r="F179" s="6" t="s">
        <v>1913</v>
      </c>
      <c r="G179" s="1" t="s">
        <v>263</v>
      </c>
      <c r="H179" s="1">
        <v>1.8</v>
      </c>
      <c r="I179" s="1" t="s">
        <v>1759</v>
      </c>
      <c r="J179" s="1" t="s">
        <v>143</v>
      </c>
      <c r="K179" s="1">
        <v>42</v>
      </c>
      <c r="L179" s="1" t="s">
        <v>1987</v>
      </c>
      <c r="M179" s="1">
        <v>0.0156</v>
      </c>
      <c r="N179" s="1">
        <v>0.0096</v>
      </c>
      <c r="O179" s="1">
        <f>(4/3)*PI()*((N179/2)^2)*(M179/2)</f>
        <v>7.527758652825717E-07</v>
      </c>
      <c r="P179" s="1">
        <v>0.0212</v>
      </c>
      <c r="Q179" s="1">
        <v>0.0144</v>
      </c>
      <c r="R179" s="1">
        <f>(4/3)*PI()*((Q179/2)^2)*(P179/2)</f>
        <v>2.3017569726909408E-06</v>
      </c>
      <c r="S179" s="1">
        <v>0.057</v>
      </c>
      <c r="T179" s="1">
        <v>0.033</v>
      </c>
      <c r="U179" s="1">
        <f t="shared" si="44"/>
        <v>3.2501346797713206E-05</v>
      </c>
      <c r="V179" s="1">
        <v>0.007</v>
      </c>
      <c r="W179" s="1"/>
      <c r="X179" s="1">
        <f t="shared" si="45"/>
        <v>0.007</v>
      </c>
      <c r="Y179" s="1">
        <v>0.007</v>
      </c>
      <c r="Z179" s="1"/>
      <c r="AA179" s="1">
        <f t="shared" si="46"/>
        <v>2.693915700453248E-07</v>
      </c>
      <c r="AB179" s="1">
        <f t="shared" si="47"/>
        <v>2.693915700453248E-07</v>
      </c>
      <c r="AC179" s="1">
        <f t="shared" si="48"/>
        <v>0.008288627905852788</v>
      </c>
      <c r="AD179" s="1" t="s">
        <v>594</v>
      </c>
      <c r="AE179" s="8">
        <v>1955</v>
      </c>
      <c r="AF179" s="1" t="s">
        <v>1708</v>
      </c>
      <c r="AG179" s="7" t="s">
        <v>595</v>
      </c>
      <c r="AH179" s="1"/>
      <c r="AI179" s="13" t="s">
        <v>372</v>
      </c>
    </row>
    <row r="180" spans="1:35" ht="15.75">
      <c r="A180" s="1" t="s">
        <v>453</v>
      </c>
      <c r="B180" s="1" t="s">
        <v>454</v>
      </c>
      <c r="C180" s="16" t="s">
        <v>1501</v>
      </c>
      <c r="D180" s="5" t="s">
        <v>1175</v>
      </c>
      <c r="E180" s="5" t="s">
        <v>1912</v>
      </c>
      <c r="F180" s="6" t="s">
        <v>1913</v>
      </c>
      <c r="G180" s="1" t="s">
        <v>455</v>
      </c>
      <c r="H180" s="1">
        <v>15</v>
      </c>
      <c r="I180" s="1" t="s">
        <v>1329</v>
      </c>
      <c r="J180" s="1" t="s">
        <v>165</v>
      </c>
      <c r="K180" s="1">
        <v>17.44</v>
      </c>
      <c r="L180" s="1" t="s">
        <v>1988</v>
      </c>
      <c r="M180" s="1">
        <v>0.048</v>
      </c>
      <c r="N180" s="1">
        <v>0.014</v>
      </c>
      <c r="O180" s="1">
        <f>(4/3)*PI()*((N180/2)^2)*(M180/2)</f>
        <v>4.926017280828796E-06</v>
      </c>
      <c r="P180" s="1">
        <v>0.061</v>
      </c>
      <c r="Q180" s="1">
        <v>0.029</v>
      </c>
      <c r="R180" s="1">
        <f>(4/3)*PI()*((Q180/2)^2)*(P180/2)</f>
        <v>2.686114078696833E-05</v>
      </c>
      <c r="S180" s="1">
        <v>0.174</v>
      </c>
      <c r="T180" s="1">
        <v>0.06</v>
      </c>
      <c r="U180" s="1">
        <f aca="true" t="shared" si="49" ref="U180:U187">(4/3)*PI()*((T180/2)^2)*(S180/2)</f>
        <v>0.00032798227303477436</v>
      </c>
      <c r="V180" s="1">
        <v>0.95</v>
      </c>
      <c r="W180" s="1"/>
      <c r="X180" s="1">
        <f t="shared" si="45"/>
        <v>0.95</v>
      </c>
      <c r="Y180" s="1">
        <v>0.008</v>
      </c>
      <c r="Z180" s="1"/>
      <c r="AA180" s="1">
        <f t="shared" si="46"/>
        <v>4.775220833456485E-05</v>
      </c>
      <c r="AB180" s="1">
        <f t="shared" si="47"/>
        <v>4.775220833456485E-05</v>
      </c>
      <c r="AC180" s="1">
        <f t="shared" si="48"/>
        <v>0.14559386973180077</v>
      </c>
      <c r="AD180" s="1" t="s">
        <v>182</v>
      </c>
      <c r="AE180" s="8">
        <v>1993</v>
      </c>
      <c r="AF180" s="1" t="s">
        <v>1771</v>
      </c>
      <c r="AG180" s="9" t="s">
        <v>457</v>
      </c>
      <c r="AH180" s="1"/>
      <c r="AI180" s="13" t="s">
        <v>613</v>
      </c>
    </row>
    <row r="181" spans="1:35" ht="15.75">
      <c r="A181" s="1" t="s">
        <v>264</v>
      </c>
      <c r="B181" s="1" t="s">
        <v>795</v>
      </c>
      <c r="C181" s="5" t="s">
        <v>927</v>
      </c>
      <c r="D181" s="5" t="s">
        <v>524</v>
      </c>
      <c r="E181" s="5" t="s">
        <v>1975</v>
      </c>
      <c r="F181" s="6" t="s">
        <v>1913</v>
      </c>
      <c r="G181" s="1" t="s">
        <v>624</v>
      </c>
      <c r="H181" s="1">
        <v>1.8</v>
      </c>
      <c r="I181" s="1" t="s">
        <v>1329</v>
      </c>
      <c r="J181" s="1" t="s">
        <v>165</v>
      </c>
      <c r="K181" s="1">
        <v>55.7</v>
      </c>
      <c r="L181" s="1" t="s">
        <v>1989</v>
      </c>
      <c r="M181" s="1"/>
      <c r="N181" s="1"/>
      <c r="O181" s="1"/>
      <c r="P181" s="1"/>
      <c r="Q181" s="1"/>
      <c r="R181" s="1"/>
      <c r="S181" s="1">
        <v>0.1</v>
      </c>
      <c r="T181" s="1">
        <v>0.0425</v>
      </c>
      <c r="U181" s="1">
        <f t="shared" si="49"/>
        <v>9.457502884244275E-05</v>
      </c>
      <c r="V181" s="1">
        <v>0.17</v>
      </c>
      <c r="W181" s="1"/>
      <c r="X181" s="1">
        <f t="shared" si="45"/>
        <v>0.17</v>
      </c>
      <c r="Y181" s="1">
        <v>0.007</v>
      </c>
      <c r="Z181" s="1"/>
      <c r="AA181" s="1">
        <f t="shared" si="46"/>
        <v>6.542366701100746E-06</v>
      </c>
      <c r="AB181" s="1">
        <f t="shared" si="47"/>
        <v>6.542366701100746E-06</v>
      </c>
      <c r="AC181" s="1">
        <f t="shared" si="48"/>
        <v>0.0691764705882353</v>
      </c>
      <c r="AD181" s="1" t="s">
        <v>783</v>
      </c>
      <c r="AE181" s="8">
        <v>1990</v>
      </c>
      <c r="AF181" s="1" t="s">
        <v>1005</v>
      </c>
      <c r="AG181" s="11" t="s">
        <v>794</v>
      </c>
      <c r="AH181" s="1"/>
      <c r="AI181" s="13" t="s">
        <v>643</v>
      </c>
    </row>
    <row r="182" spans="1:35" ht="15.75">
      <c r="A182" s="1" t="s">
        <v>607</v>
      </c>
      <c r="B182" s="1" t="s">
        <v>608</v>
      </c>
      <c r="C182" s="5" t="s">
        <v>609</v>
      </c>
      <c r="D182" s="5" t="s">
        <v>265</v>
      </c>
      <c r="E182" s="5" t="s">
        <v>1966</v>
      </c>
      <c r="F182" s="6" t="s">
        <v>1913</v>
      </c>
      <c r="G182" s="1" t="s">
        <v>132</v>
      </c>
      <c r="H182" s="1">
        <v>9.5</v>
      </c>
      <c r="I182" s="1" t="s">
        <v>164</v>
      </c>
      <c r="J182" s="1" t="s">
        <v>415</v>
      </c>
      <c r="K182" s="1">
        <v>40.42</v>
      </c>
      <c r="L182" s="1" t="s">
        <v>1990</v>
      </c>
      <c r="M182" s="1">
        <v>0.363</v>
      </c>
      <c r="N182" s="1">
        <v>0.1302</v>
      </c>
      <c r="O182" s="1">
        <f>(4/3)*PI()*((N182/2)^2)*(M182/2)</f>
        <v>0.0032220124618052987</v>
      </c>
      <c r="P182" s="1"/>
      <c r="Q182" s="1"/>
      <c r="R182" s="1"/>
      <c r="S182" s="1">
        <v>0.494</v>
      </c>
      <c r="T182" s="1">
        <v>0.1875</v>
      </c>
      <c r="U182" s="1">
        <f t="shared" si="49"/>
        <v>0.00909343811058608</v>
      </c>
      <c r="V182" s="1">
        <v>0.555</v>
      </c>
      <c r="W182" s="1"/>
      <c r="X182" s="1">
        <f t="shared" si="45"/>
        <v>0.555</v>
      </c>
      <c r="Y182" s="1">
        <v>0.115</v>
      </c>
      <c r="Z182" s="1"/>
      <c r="AA182" s="1">
        <f t="shared" si="46"/>
        <v>0.005764724344566847</v>
      </c>
      <c r="AB182" s="1">
        <f t="shared" si="47"/>
        <v>0.005764724344566847</v>
      </c>
      <c r="AC182" s="1">
        <f t="shared" si="48"/>
        <v>0.6339433198380569</v>
      </c>
      <c r="AD182" s="1" t="s">
        <v>674</v>
      </c>
      <c r="AE182" s="8">
        <v>1960</v>
      </c>
      <c r="AF182" s="1" t="s">
        <v>1704</v>
      </c>
      <c r="AG182" s="9" t="s">
        <v>675</v>
      </c>
      <c r="AH182" s="1" t="s">
        <v>676</v>
      </c>
      <c r="AI182" s="13" t="s">
        <v>692</v>
      </c>
    </row>
    <row r="183" spans="1:35" ht="15.75">
      <c r="A183" s="5" t="s">
        <v>1729</v>
      </c>
      <c r="B183" s="1" t="s">
        <v>1491</v>
      </c>
      <c r="C183" s="5" t="s">
        <v>1626</v>
      </c>
      <c r="D183" s="6" t="s">
        <v>140</v>
      </c>
      <c r="E183" s="6" t="s">
        <v>1973</v>
      </c>
      <c r="F183" s="6" t="s">
        <v>1974</v>
      </c>
      <c r="G183" s="1" t="s">
        <v>1601</v>
      </c>
      <c r="H183" s="1">
        <v>8</v>
      </c>
      <c r="I183" s="1" t="s">
        <v>164</v>
      </c>
      <c r="J183" s="1" t="s">
        <v>415</v>
      </c>
      <c r="K183" s="1">
        <v>29.59</v>
      </c>
      <c r="L183" s="1" t="s">
        <v>1930</v>
      </c>
      <c r="M183" s="1">
        <v>0.115</v>
      </c>
      <c r="N183" s="1">
        <v>0.047</v>
      </c>
      <c r="O183" s="1">
        <f>(4/3)*PI()*((N183/2)^2)*(M183/2)</f>
        <v>0.00013301241495911384</v>
      </c>
      <c r="P183" s="1">
        <v>0.087</v>
      </c>
      <c r="Q183" s="1">
        <v>0.07</v>
      </c>
      <c r="R183" s="1">
        <f>(4/3)*PI()*((Q183/2)^2)*(P183/2)</f>
        <v>0.0002232101580375548</v>
      </c>
      <c r="S183" s="1">
        <v>0.168</v>
      </c>
      <c r="T183" s="1">
        <v>0.059</v>
      </c>
      <c r="U183" s="1">
        <f t="shared" si="49"/>
        <v>0.0003062047527600899</v>
      </c>
      <c r="V183" s="1">
        <v>0.12</v>
      </c>
      <c r="W183" s="1">
        <v>0.46</v>
      </c>
      <c r="X183" s="1">
        <f t="shared" si="45"/>
        <v>0.5800000000000001</v>
      </c>
      <c r="Y183" s="1">
        <v>0.028</v>
      </c>
      <c r="Z183" s="1">
        <f>(PI()*(1/3)*((Y183/2)^2)*W183)*2</f>
        <v>0.0001888306624317705</v>
      </c>
      <c r="AA183" s="1">
        <f t="shared" si="46"/>
        <v>0.00026272092164420245</v>
      </c>
      <c r="AB183" s="1">
        <f t="shared" si="47"/>
        <v>7.389025921243194E-05</v>
      </c>
      <c r="AC183" s="1">
        <f t="shared" si="48"/>
        <v>0.8579909987551472</v>
      </c>
      <c r="AD183" s="1" t="s">
        <v>1517</v>
      </c>
      <c r="AE183" s="8">
        <v>1962</v>
      </c>
      <c r="AF183" s="13" t="s">
        <v>1704</v>
      </c>
      <c r="AG183" s="14" t="s">
        <v>1518</v>
      </c>
      <c r="AH183" s="1"/>
      <c r="AI183" s="13" t="s">
        <v>314</v>
      </c>
    </row>
    <row r="184" spans="1:35" ht="15.75">
      <c r="A184" s="5" t="s">
        <v>746</v>
      </c>
      <c r="B184" s="1" t="s">
        <v>1384</v>
      </c>
      <c r="C184" s="5" t="s">
        <v>1451</v>
      </c>
      <c r="D184" s="6" t="s">
        <v>163</v>
      </c>
      <c r="E184" s="6" t="s">
        <v>1914</v>
      </c>
      <c r="F184" s="6" t="s">
        <v>1913</v>
      </c>
      <c r="G184" s="1" t="s">
        <v>160</v>
      </c>
      <c r="H184" s="1">
        <v>21</v>
      </c>
      <c r="I184" s="1" t="s">
        <v>164</v>
      </c>
      <c r="J184" s="1" t="s">
        <v>165</v>
      </c>
      <c r="K184" s="1">
        <v>30</v>
      </c>
      <c r="L184" s="1" t="s">
        <v>1991</v>
      </c>
      <c r="M184" s="1"/>
      <c r="N184" s="1"/>
      <c r="O184" s="1"/>
      <c r="P184" s="1"/>
      <c r="Q184" s="1"/>
      <c r="R184" s="1"/>
      <c r="S184" s="1">
        <v>0.156</v>
      </c>
      <c r="T184" s="1">
        <v>0.092</v>
      </c>
      <c r="U184" s="1">
        <f t="shared" si="49"/>
        <v>0.0006913514457195842</v>
      </c>
      <c r="V184" s="1">
        <v>0.546</v>
      </c>
      <c r="W184" s="1"/>
      <c r="X184" s="1">
        <f t="shared" si="45"/>
        <v>0.546</v>
      </c>
      <c r="Y184" s="1">
        <v>0.028</v>
      </c>
      <c r="Z184" s="1"/>
      <c r="AA184" s="1">
        <f t="shared" si="46"/>
        <v>0.00033620067941656537</v>
      </c>
      <c r="AB184" s="1">
        <f t="shared" si="47"/>
        <v>0.00033620067941656537</v>
      </c>
      <c r="AC184" s="1">
        <f t="shared" si="48"/>
        <v>0.4862948960302459</v>
      </c>
      <c r="AD184" s="1" t="s">
        <v>1159</v>
      </c>
      <c r="AE184" s="8">
        <v>1959</v>
      </c>
      <c r="AF184" s="1" t="s">
        <v>1708</v>
      </c>
      <c r="AG184" s="11" t="s">
        <v>644</v>
      </c>
      <c r="AH184" s="1"/>
      <c r="AI184" s="13" t="s">
        <v>1488</v>
      </c>
    </row>
    <row r="185" spans="1:35" ht="15.75">
      <c r="A185" s="5" t="s">
        <v>645</v>
      </c>
      <c r="B185" s="1" t="s">
        <v>1384</v>
      </c>
      <c r="C185" s="5" t="s">
        <v>1451</v>
      </c>
      <c r="D185" s="6" t="s">
        <v>163</v>
      </c>
      <c r="E185" s="6" t="s">
        <v>1914</v>
      </c>
      <c r="F185" s="6" t="s">
        <v>1913</v>
      </c>
      <c r="G185" s="1" t="s">
        <v>160</v>
      </c>
      <c r="H185" s="1">
        <v>21</v>
      </c>
      <c r="I185" s="1" t="s">
        <v>164</v>
      </c>
      <c r="J185" s="1" t="s">
        <v>165</v>
      </c>
      <c r="K185" s="1">
        <v>30</v>
      </c>
      <c r="L185" s="1" t="s">
        <v>1991</v>
      </c>
      <c r="M185" s="1"/>
      <c r="N185" s="1"/>
      <c r="O185" s="1"/>
      <c r="P185" s="1"/>
      <c r="Q185" s="1"/>
      <c r="R185" s="1"/>
      <c r="S185" s="1">
        <v>0.185</v>
      </c>
      <c r="T185" s="1">
        <v>0.08</v>
      </c>
      <c r="U185" s="1">
        <f t="shared" si="49"/>
        <v>0.0006199409503083858</v>
      </c>
      <c r="V185" s="1">
        <v>0.51</v>
      </c>
      <c r="W185" s="1"/>
      <c r="X185" s="1">
        <f t="shared" si="45"/>
        <v>0.51</v>
      </c>
      <c r="Y185" s="1">
        <v>0.025</v>
      </c>
      <c r="Z185" s="1"/>
      <c r="AA185" s="1">
        <f t="shared" si="46"/>
        <v>0.00025034566458293666</v>
      </c>
      <c r="AB185" s="1">
        <f t="shared" si="47"/>
        <v>0.00025034566458293666</v>
      </c>
      <c r="AC185" s="1">
        <f t="shared" si="48"/>
        <v>0.40382179054054057</v>
      </c>
      <c r="AD185" s="1" t="s">
        <v>1159</v>
      </c>
      <c r="AE185" s="8">
        <v>1959</v>
      </c>
      <c r="AF185" s="1" t="s">
        <v>1708</v>
      </c>
      <c r="AG185" s="11" t="s">
        <v>644</v>
      </c>
      <c r="AH185" s="1"/>
      <c r="AI185" s="13" t="s">
        <v>1488</v>
      </c>
    </row>
    <row r="186" spans="1:35" ht="15.75">
      <c r="A186" s="5" t="s">
        <v>639</v>
      </c>
      <c r="B186" s="1" t="s">
        <v>1384</v>
      </c>
      <c r="C186" s="5" t="s">
        <v>1451</v>
      </c>
      <c r="D186" s="6" t="s">
        <v>163</v>
      </c>
      <c r="E186" s="6" t="s">
        <v>1914</v>
      </c>
      <c r="F186" s="6" t="s">
        <v>1913</v>
      </c>
      <c r="G186" s="1" t="s">
        <v>160</v>
      </c>
      <c r="H186" s="1">
        <v>21</v>
      </c>
      <c r="I186" s="1" t="s">
        <v>164</v>
      </c>
      <c r="J186" s="1" t="s">
        <v>165</v>
      </c>
      <c r="K186" s="1">
        <v>30</v>
      </c>
      <c r="L186" s="1" t="s">
        <v>1991</v>
      </c>
      <c r="M186" s="1"/>
      <c r="N186" s="1"/>
      <c r="O186" s="1"/>
      <c r="P186" s="1"/>
      <c r="Q186" s="1"/>
      <c r="R186" s="1"/>
      <c r="S186" s="1">
        <v>0.136</v>
      </c>
      <c r="T186" s="1">
        <v>0.064</v>
      </c>
      <c r="U186" s="1">
        <f t="shared" si="49"/>
        <v>0.000291673839539686</v>
      </c>
      <c r="V186" s="1">
        <v>0.444</v>
      </c>
      <c r="W186" s="1"/>
      <c r="X186" s="1">
        <f t="shared" si="45"/>
        <v>0.444</v>
      </c>
      <c r="Y186" s="1">
        <v>0.023</v>
      </c>
      <c r="Z186" s="1"/>
      <c r="AA186" s="1">
        <f t="shared" si="46"/>
        <v>0.00018447117902613904</v>
      </c>
      <c r="AB186" s="1">
        <f t="shared" si="47"/>
        <v>0.00018447117902613904</v>
      </c>
      <c r="AC186" s="1">
        <f t="shared" si="48"/>
        <v>0.6324570599724264</v>
      </c>
      <c r="AD186" s="1" t="s">
        <v>1159</v>
      </c>
      <c r="AE186" s="8">
        <v>1959</v>
      </c>
      <c r="AF186" s="1" t="s">
        <v>1708</v>
      </c>
      <c r="AG186" s="11" t="s">
        <v>644</v>
      </c>
      <c r="AH186" s="1"/>
      <c r="AI186" s="13" t="s">
        <v>1488</v>
      </c>
    </row>
    <row r="187" spans="1:35" ht="15.75">
      <c r="A187" s="5" t="s">
        <v>1458</v>
      </c>
      <c r="B187" s="1" t="s">
        <v>1384</v>
      </c>
      <c r="C187" s="5" t="s">
        <v>1451</v>
      </c>
      <c r="D187" s="6" t="s">
        <v>163</v>
      </c>
      <c r="E187" s="6" t="s">
        <v>1914</v>
      </c>
      <c r="F187" s="6" t="s">
        <v>1913</v>
      </c>
      <c r="G187" s="1" t="s">
        <v>160</v>
      </c>
      <c r="H187" s="1">
        <v>21</v>
      </c>
      <c r="I187" s="1" t="s">
        <v>164</v>
      </c>
      <c r="J187" s="1" t="s">
        <v>1703</v>
      </c>
      <c r="K187" s="1">
        <v>31.3</v>
      </c>
      <c r="L187" s="1" t="s">
        <v>1747</v>
      </c>
      <c r="M187" s="1"/>
      <c r="N187" s="1"/>
      <c r="O187" s="1"/>
      <c r="P187" s="1"/>
      <c r="Q187" s="1"/>
      <c r="R187" s="1"/>
      <c r="S187" s="1">
        <v>0.185</v>
      </c>
      <c r="T187" s="1">
        <v>0.08</v>
      </c>
      <c r="U187" s="1">
        <f t="shared" si="49"/>
        <v>0.0006199409503083858</v>
      </c>
      <c r="V187" s="1">
        <v>0.51</v>
      </c>
      <c r="W187" s="1"/>
      <c r="X187" s="1">
        <f t="shared" si="45"/>
        <v>0.51</v>
      </c>
      <c r="Y187" s="1">
        <v>0.025</v>
      </c>
      <c r="Z187" s="1"/>
      <c r="AA187" s="1">
        <f t="shared" si="46"/>
        <v>0.00025034566458293666</v>
      </c>
      <c r="AB187" s="1">
        <f t="shared" si="47"/>
        <v>0.00025034566458293666</v>
      </c>
      <c r="AC187" s="1">
        <f t="shared" si="48"/>
        <v>0.40382179054054057</v>
      </c>
      <c r="AD187" s="1" t="s">
        <v>60</v>
      </c>
      <c r="AE187" s="8">
        <v>1955</v>
      </c>
      <c r="AF187" s="1" t="s">
        <v>1704</v>
      </c>
      <c r="AG187" s="9" t="s">
        <v>1565</v>
      </c>
      <c r="AH187" s="1"/>
      <c r="AI187" s="13" t="s">
        <v>1488</v>
      </c>
    </row>
    <row r="188" spans="1:35" ht="15.75">
      <c r="A188" s="5" t="s">
        <v>631</v>
      </c>
      <c r="B188" s="1" t="s">
        <v>632</v>
      </c>
      <c r="C188" s="5" t="s">
        <v>1322</v>
      </c>
      <c r="D188" s="5" t="s">
        <v>986</v>
      </c>
      <c r="E188" s="5" t="s">
        <v>1972</v>
      </c>
      <c r="F188" s="6" t="s">
        <v>1913</v>
      </c>
      <c r="G188" s="1" t="s">
        <v>1682</v>
      </c>
      <c r="H188" s="1"/>
      <c r="I188" s="1" t="s">
        <v>1759</v>
      </c>
      <c r="J188" s="1" t="s">
        <v>165</v>
      </c>
      <c r="K188" s="1">
        <v>53.45</v>
      </c>
      <c r="L188" s="1" t="s">
        <v>1992</v>
      </c>
      <c r="M188" s="1"/>
      <c r="N188" s="1"/>
      <c r="O188" s="1"/>
      <c r="P188" s="1">
        <v>0.0735</v>
      </c>
      <c r="Q188" s="1">
        <v>0.043</v>
      </c>
      <c r="R188" s="1">
        <f>(4/3)*PI()*((Q188/2)^2)*(P188/2)</f>
        <v>7.11578590019722E-05</v>
      </c>
      <c r="S188" s="1"/>
      <c r="T188" s="1"/>
      <c r="U188" s="1"/>
      <c r="V188" s="1"/>
      <c r="W188" s="1"/>
      <c r="X188" s="1"/>
      <c r="Y188" s="1"/>
      <c r="Z188" s="1"/>
      <c r="AA188" s="1"/>
      <c r="AB188" s="1"/>
      <c r="AC188" s="1"/>
      <c r="AD188" s="13" t="s">
        <v>7</v>
      </c>
      <c r="AE188" s="8">
        <v>1967</v>
      </c>
      <c r="AF188" s="1" t="s">
        <v>1426</v>
      </c>
      <c r="AG188" s="1" t="s">
        <v>1195</v>
      </c>
      <c r="AH188" s="1"/>
      <c r="AI188" s="13"/>
    </row>
    <row r="189" spans="1:35" ht="15.75">
      <c r="A189" s="1" t="s">
        <v>589</v>
      </c>
      <c r="B189" s="1" t="s">
        <v>632</v>
      </c>
      <c r="C189" s="5" t="s">
        <v>1322</v>
      </c>
      <c r="D189" s="5" t="s">
        <v>986</v>
      </c>
      <c r="E189" s="5" t="s">
        <v>1972</v>
      </c>
      <c r="F189" s="6" t="s">
        <v>1913</v>
      </c>
      <c r="G189" s="1" t="s">
        <v>642</v>
      </c>
      <c r="H189" s="1">
        <v>4</v>
      </c>
      <c r="I189" s="1" t="s">
        <v>1759</v>
      </c>
      <c r="J189" s="1" t="s">
        <v>165</v>
      </c>
      <c r="K189" s="1">
        <v>53.45</v>
      </c>
      <c r="L189" s="1" t="s">
        <v>1992</v>
      </c>
      <c r="M189" s="1">
        <v>0.063</v>
      </c>
      <c r="N189" s="1">
        <v>0.0205</v>
      </c>
      <c r="O189" s="1">
        <f>(4/3)*PI()*((N189/2)^2)*(M189/2)</f>
        <v>1.386267028304666E-05</v>
      </c>
      <c r="P189" s="1">
        <v>0.0825</v>
      </c>
      <c r="Q189" s="1">
        <v>0.046</v>
      </c>
      <c r="R189" s="1">
        <f>(4/3)*PI()*((Q189/2)^2)*(P189/2)</f>
        <v>9.140463825619501E-05</v>
      </c>
      <c r="S189" s="1">
        <v>0.5</v>
      </c>
      <c r="T189" s="1">
        <v>0.15</v>
      </c>
      <c r="U189" s="1">
        <f>(4/3)*PI()*((T189/2)^2)*(S189/2)</f>
        <v>0.005890486225480862</v>
      </c>
      <c r="V189" s="1">
        <v>0.3125</v>
      </c>
      <c r="W189" s="1"/>
      <c r="X189" s="1">
        <f>V189+W189</f>
        <v>0.3125</v>
      </c>
      <c r="Y189" s="1">
        <v>0.0495</v>
      </c>
      <c r="Z189" s="1"/>
      <c r="AA189" s="1">
        <f>Z189+AB189</f>
        <v>0.0006013818280826867</v>
      </c>
      <c r="AB189" s="1">
        <f>PI()*((Y189/2)^2)*V189</f>
        <v>0.0006013818280826867</v>
      </c>
      <c r="AC189" s="1">
        <f>AA189/U189</f>
        <v>0.10209375</v>
      </c>
      <c r="AD189" s="13" t="s">
        <v>7</v>
      </c>
      <c r="AE189" s="8">
        <v>1967</v>
      </c>
      <c r="AF189" s="1" t="s">
        <v>1426</v>
      </c>
      <c r="AG189" s="1" t="s">
        <v>1195</v>
      </c>
      <c r="AH189" s="1"/>
      <c r="AI189" s="13" t="s">
        <v>727</v>
      </c>
    </row>
    <row r="190" spans="1:35" ht="15.75">
      <c r="A190" s="1" t="s">
        <v>590</v>
      </c>
      <c r="B190" s="1" t="s">
        <v>632</v>
      </c>
      <c r="C190" s="5" t="s">
        <v>1322</v>
      </c>
      <c r="D190" s="5" t="s">
        <v>986</v>
      </c>
      <c r="E190" s="5" t="s">
        <v>1972</v>
      </c>
      <c r="F190" s="6" t="s">
        <v>1913</v>
      </c>
      <c r="G190" s="1" t="s">
        <v>1682</v>
      </c>
      <c r="H190" s="1"/>
      <c r="I190" s="1" t="s">
        <v>1759</v>
      </c>
      <c r="J190" s="1" t="s">
        <v>165</v>
      </c>
      <c r="K190" s="1">
        <v>53.45</v>
      </c>
      <c r="L190" s="1" t="s">
        <v>1992</v>
      </c>
      <c r="M190" s="1"/>
      <c r="N190" s="1"/>
      <c r="O190" s="1"/>
      <c r="P190" s="1">
        <v>0.09313</v>
      </c>
      <c r="Q190" s="1">
        <v>0.05375</v>
      </c>
      <c r="R190" s="1">
        <f>(4/3)*PI()*((Q190/2)^2)*(P190/2)</f>
        <v>0.0001408786438956988</v>
      </c>
      <c r="S190" s="1"/>
      <c r="T190" s="1"/>
      <c r="U190" s="1"/>
      <c r="V190" s="1"/>
      <c r="W190" s="1"/>
      <c r="X190" s="1"/>
      <c r="Y190" s="1"/>
      <c r="Z190" s="1"/>
      <c r="AA190" s="1"/>
      <c r="AB190" s="1"/>
      <c r="AC190" s="1"/>
      <c r="AD190" s="13" t="s">
        <v>7</v>
      </c>
      <c r="AE190" s="8">
        <v>1967</v>
      </c>
      <c r="AF190" s="1" t="s">
        <v>1426</v>
      </c>
      <c r="AG190" s="1" t="s">
        <v>1195</v>
      </c>
      <c r="AH190" s="1"/>
      <c r="AI190" s="13"/>
    </row>
    <row r="191" spans="1:35" ht="15.75">
      <c r="A191" s="1" t="s">
        <v>591</v>
      </c>
      <c r="B191" s="1" t="s">
        <v>632</v>
      </c>
      <c r="C191" s="5" t="s">
        <v>1322</v>
      </c>
      <c r="D191" s="5" t="s">
        <v>986</v>
      </c>
      <c r="E191" s="5" t="s">
        <v>1972</v>
      </c>
      <c r="F191" s="6" t="s">
        <v>1913</v>
      </c>
      <c r="G191" s="1" t="s">
        <v>642</v>
      </c>
      <c r="H191" s="1">
        <v>4</v>
      </c>
      <c r="I191" s="1" t="s">
        <v>1759</v>
      </c>
      <c r="J191" s="1" t="s">
        <v>165</v>
      </c>
      <c r="K191" s="1">
        <v>53.45</v>
      </c>
      <c r="L191" s="1" t="s">
        <v>1992</v>
      </c>
      <c r="M191" s="1">
        <v>0.063</v>
      </c>
      <c r="N191" s="1">
        <v>0.0205</v>
      </c>
      <c r="O191" s="1">
        <f>(4/3)*PI()*((N191/2)^2)*(M191/2)</f>
        <v>1.386267028304666E-05</v>
      </c>
      <c r="P191" s="1">
        <v>0.0876</v>
      </c>
      <c r="Q191" s="1">
        <v>0.05</v>
      </c>
      <c r="R191" s="1">
        <f>(4/3)*PI()*((Q191/2)^2)*(P191/2)</f>
        <v>0.00011466813185602746</v>
      </c>
      <c r="S191" s="1">
        <v>0.4</v>
      </c>
      <c r="T191" s="1">
        <v>0.1225</v>
      </c>
      <c r="U191" s="1">
        <f>(4/3)*PI()*((T191/2)^2)*(S191/2)</f>
        <v>0.003142901650528789</v>
      </c>
      <c r="V191" s="1">
        <v>0.29</v>
      </c>
      <c r="W191" s="1"/>
      <c r="X191" s="1">
        <f>V191+W191</f>
        <v>0.29</v>
      </c>
      <c r="Y191" s="1">
        <v>0.033</v>
      </c>
      <c r="Z191" s="1"/>
      <c r="AA191" s="1">
        <f>Z191+AB191</f>
        <v>0.00024803659398254813</v>
      </c>
      <c r="AB191" s="1">
        <f>PI()*((Y191/2)^2)*V191</f>
        <v>0.00024803659398254813</v>
      </c>
      <c r="AC191" s="1">
        <f>AA191/U191</f>
        <v>0.07891961682632237</v>
      </c>
      <c r="AD191" s="13" t="s">
        <v>7</v>
      </c>
      <c r="AE191" s="8">
        <v>1967</v>
      </c>
      <c r="AF191" s="1" t="s">
        <v>1426</v>
      </c>
      <c r="AG191" s="1" t="s">
        <v>1195</v>
      </c>
      <c r="AH191" s="1"/>
      <c r="AI191" s="13" t="s">
        <v>727</v>
      </c>
    </row>
    <row r="192" spans="1:35" ht="15.75">
      <c r="A192" s="1" t="s">
        <v>755</v>
      </c>
      <c r="B192" s="1" t="s">
        <v>632</v>
      </c>
      <c r="C192" s="5" t="s">
        <v>1322</v>
      </c>
      <c r="D192" s="5" t="s">
        <v>986</v>
      </c>
      <c r="E192" s="5" t="s">
        <v>1972</v>
      </c>
      <c r="F192" s="6" t="s">
        <v>1913</v>
      </c>
      <c r="G192" s="1" t="s">
        <v>703</v>
      </c>
      <c r="H192" s="1">
        <v>13.5</v>
      </c>
      <c r="I192" s="1" t="s">
        <v>1759</v>
      </c>
      <c r="J192" s="1" t="s">
        <v>165</v>
      </c>
      <c r="K192" s="1">
        <v>41.51</v>
      </c>
      <c r="L192" s="1" t="s">
        <v>1993</v>
      </c>
      <c r="M192" s="1"/>
      <c r="N192" s="1"/>
      <c r="O192" s="1"/>
      <c r="P192" s="1">
        <v>0.095</v>
      </c>
      <c r="Q192" s="1">
        <v>0.061</v>
      </c>
      <c r="R192" s="1">
        <f>(4/3)*PI()*((Q192/2)^2)*(P192/2)</f>
        <v>0.00018508954918012064</v>
      </c>
      <c r="S192" s="1">
        <v>0.65</v>
      </c>
      <c r="T192" s="1">
        <v>0.25</v>
      </c>
      <c r="U192" s="1">
        <f>(4/3)*PI()*((T192/2)^2)*(S192/2)</f>
        <v>0.02127120025868089</v>
      </c>
      <c r="V192" s="1">
        <v>0.45</v>
      </c>
      <c r="W192" s="1"/>
      <c r="X192" s="1">
        <f>V192+W192</f>
        <v>0.45</v>
      </c>
      <c r="Y192" s="1">
        <v>0.045</v>
      </c>
      <c r="Z192" s="1"/>
      <c r="AA192" s="1">
        <f>Z192+AB192</f>
        <v>0.0007156940763959248</v>
      </c>
      <c r="AB192" s="1">
        <f>PI()*((Y192/2)^2)*V192</f>
        <v>0.0007156940763959248</v>
      </c>
      <c r="AC192" s="1">
        <f>AA192/U192</f>
        <v>0.033646153846153846</v>
      </c>
      <c r="AD192" s="1" t="s">
        <v>839</v>
      </c>
      <c r="AE192" s="8">
        <v>1966</v>
      </c>
      <c r="AF192" s="1" t="s">
        <v>1704</v>
      </c>
      <c r="AG192" s="10" t="s">
        <v>756</v>
      </c>
      <c r="AH192" s="1"/>
      <c r="AI192" s="13" t="s">
        <v>573</v>
      </c>
    </row>
    <row r="193" spans="1:35" ht="15.75">
      <c r="A193" s="1" t="s">
        <v>425</v>
      </c>
      <c r="B193" s="1" t="s">
        <v>632</v>
      </c>
      <c r="C193" s="5" t="s">
        <v>1322</v>
      </c>
      <c r="D193" s="5" t="s">
        <v>986</v>
      </c>
      <c r="E193" s="5" t="s">
        <v>1972</v>
      </c>
      <c r="F193" s="6" t="s">
        <v>1913</v>
      </c>
      <c r="G193" s="1" t="s">
        <v>1341</v>
      </c>
      <c r="H193" s="1">
        <v>32</v>
      </c>
      <c r="I193" s="1" t="s">
        <v>1749</v>
      </c>
      <c r="J193" s="1" t="s">
        <v>165</v>
      </c>
      <c r="K193" s="1">
        <v>33</v>
      </c>
      <c r="L193" s="1" t="s">
        <v>1873</v>
      </c>
      <c r="M193" s="1">
        <v>0.101</v>
      </c>
      <c r="N193" s="1">
        <v>0.035</v>
      </c>
      <c r="O193" s="1">
        <f>(4/3)*PI()*((N193/2)^2)*(M193/2)</f>
        <v>6.478225851089953E-05</v>
      </c>
      <c r="P193" s="1"/>
      <c r="Q193" s="1"/>
      <c r="R193" s="1"/>
      <c r="S193" s="1">
        <v>0.617</v>
      </c>
      <c r="T193" s="1">
        <v>0.272</v>
      </c>
      <c r="U193" s="1">
        <f>(4/3)*PI()*((T193/2)^2)*(S193/2)</f>
        <v>0.023901303929154422</v>
      </c>
      <c r="V193" s="1">
        <v>0.974</v>
      </c>
      <c r="W193" s="1"/>
      <c r="X193" s="1">
        <f>V193+W193</f>
        <v>0.974</v>
      </c>
      <c r="Y193" s="1">
        <v>0.091</v>
      </c>
      <c r="Z193" s="1"/>
      <c r="AA193" s="1">
        <f>Z193+AB193</f>
        <v>0.006334781254125819</v>
      </c>
      <c r="AB193" s="1">
        <f>PI()*((Y193/2)^2)*V193</f>
        <v>0.006334781254125819</v>
      </c>
      <c r="AC193" s="1">
        <f>AA193/U193</f>
        <v>0.2650391490314784</v>
      </c>
      <c r="AD193" s="1" t="s">
        <v>501</v>
      </c>
      <c r="AE193" s="8">
        <v>1963</v>
      </c>
      <c r="AF193" s="1" t="s">
        <v>1708</v>
      </c>
      <c r="AG193" s="17" t="s">
        <v>502</v>
      </c>
      <c r="AH193" s="1"/>
      <c r="AI193" s="13" t="s">
        <v>1483</v>
      </c>
    </row>
    <row r="194" spans="1:35" ht="15.75">
      <c r="A194" s="5" t="s">
        <v>346</v>
      </c>
      <c r="B194" s="1" t="s">
        <v>632</v>
      </c>
      <c r="C194" s="5" t="s">
        <v>1322</v>
      </c>
      <c r="D194" s="5" t="s">
        <v>986</v>
      </c>
      <c r="E194" s="5" t="s">
        <v>1972</v>
      </c>
      <c r="F194" s="6" t="s">
        <v>1913</v>
      </c>
      <c r="G194" s="1" t="s">
        <v>642</v>
      </c>
      <c r="H194" s="1">
        <v>4</v>
      </c>
      <c r="I194" s="7" t="s">
        <v>1682</v>
      </c>
      <c r="J194" s="1" t="s">
        <v>165</v>
      </c>
      <c r="K194" s="1">
        <v>53.45</v>
      </c>
      <c r="L194" s="1" t="s">
        <v>1992</v>
      </c>
      <c r="M194" s="1"/>
      <c r="N194" s="1"/>
      <c r="O194" s="1"/>
      <c r="P194" s="1"/>
      <c r="Q194" s="1"/>
      <c r="R194" s="1"/>
      <c r="S194" s="1">
        <v>0.275</v>
      </c>
      <c r="T194" s="1">
        <v>0.125</v>
      </c>
      <c r="U194" s="1">
        <f>(4/3)*PI()*((T194/2)^2)*(S194/2)</f>
        <v>0.0022498384888989405</v>
      </c>
      <c r="V194" s="1">
        <v>0.2525</v>
      </c>
      <c r="W194" s="1"/>
      <c r="X194" s="1">
        <f>V194+W194</f>
        <v>0.2525</v>
      </c>
      <c r="Y194" s="1">
        <v>0.0255</v>
      </c>
      <c r="Z194" s="1"/>
      <c r="AA194" s="1">
        <f>Z194+AB194</f>
        <v>0.00012895305182667065</v>
      </c>
      <c r="AB194" s="1">
        <f>PI()*((Y194/2)^2)*V194</f>
        <v>0.00012895305182667065</v>
      </c>
      <c r="AC194" s="1">
        <f>AA194/U194</f>
        <v>0.05731658181818181</v>
      </c>
      <c r="AD194" s="13" t="s">
        <v>7</v>
      </c>
      <c r="AE194" s="8">
        <v>1967</v>
      </c>
      <c r="AF194" s="1" t="s">
        <v>1426</v>
      </c>
      <c r="AG194" s="1" t="s">
        <v>1195</v>
      </c>
      <c r="AH194" s="1"/>
      <c r="AI194" s="13" t="s">
        <v>727</v>
      </c>
    </row>
    <row r="195" spans="1:35" ht="15.75">
      <c r="A195" s="5" t="s">
        <v>346</v>
      </c>
      <c r="B195" s="1" t="s">
        <v>632</v>
      </c>
      <c r="C195" s="5" t="s">
        <v>1322</v>
      </c>
      <c r="D195" s="5" t="s">
        <v>986</v>
      </c>
      <c r="E195" s="5" t="s">
        <v>1972</v>
      </c>
      <c r="F195" s="6" t="s">
        <v>1913</v>
      </c>
      <c r="G195" s="1" t="s">
        <v>642</v>
      </c>
      <c r="H195" s="1">
        <v>4</v>
      </c>
      <c r="I195" s="7" t="s">
        <v>1682</v>
      </c>
      <c r="J195" s="1" t="s">
        <v>165</v>
      </c>
      <c r="K195" s="1">
        <v>53.45</v>
      </c>
      <c r="L195" s="1" t="s">
        <v>1992</v>
      </c>
      <c r="M195" s="1"/>
      <c r="N195" s="1"/>
      <c r="O195" s="1"/>
      <c r="P195" s="1"/>
      <c r="Q195" s="1"/>
      <c r="R195" s="1"/>
      <c r="S195" s="1">
        <v>0.615</v>
      </c>
      <c r="T195" s="1">
        <v>0.1825</v>
      </c>
      <c r="U195" s="1">
        <f>(4/3)*PI()*((T195/2)^2)*(S195/2)</f>
        <v>0.010725053707659065</v>
      </c>
      <c r="V195" s="1">
        <v>0.485</v>
      </c>
      <c r="W195" s="1"/>
      <c r="X195" s="1">
        <f>V195+W195</f>
        <v>0.485</v>
      </c>
      <c r="Y195" s="1">
        <v>0.053</v>
      </c>
      <c r="Z195" s="1"/>
      <c r="AA195" s="1">
        <f>Z195+AB195</f>
        <v>0.0010699989688769645</v>
      </c>
      <c r="AB195" s="1">
        <f>PI()*((Y195/2)^2)*V195</f>
        <v>0.0010699989688769645</v>
      </c>
      <c r="AC195" s="1">
        <f>AA195/U195</f>
        <v>0.09976630402445891</v>
      </c>
      <c r="AD195" s="13" t="s">
        <v>7</v>
      </c>
      <c r="AE195" s="8">
        <v>1967</v>
      </c>
      <c r="AF195" s="1" t="s">
        <v>1426</v>
      </c>
      <c r="AG195" s="1" t="s">
        <v>1195</v>
      </c>
      <c r="AH195" s="1"/>
      <c r="AI195" s="13" t="s">
        <v>727</v>
      </c>
    </row>
    <row r="196" spans="1:35" ht="15.75">
      <c r="A196" s="1" t="s">
        <v>449</v>
      </c>
      <c r="B196" s="1" t="s">
        <v>450</v>
      </c>
      <c r="C196" s="5" t="s">
        <v>451</v>
      </c>
      <c r="D196" s="5" t="s">
        <v>524</v>
      </c>
      <c r="E196" s="5" t="s">
        <v>1975</v>
      </c>
      <c r="F196" s="6" t="s">
        <v>1913</v>
      </c>
      <c r="G196" s="1" t="s">
        <v>1682</v>
      </c>
      <c r="H196" s="1"/>
      <c r="I196" s="7" t="s">
        <v>1682</v>
      </c>
      <c r="J196" s="1" t="s">
        <v>165</v>
      </c>
      <c r="K196" s="1">
        <v>17.44</v>
      </c>
      <c r="L196" s="1" t="s">
        <v>1994</v>
      </c>
      <c r="M196" s="1">
        <v>0.043</v>
      </c>
      <c r="N196" s="1">
        <v>0.022</v>
      </c>
      <c r="O196" s="1">
        <f>(4/3)*PI()*((N196/2)^2)*(M196/2)</f>
        <v>1.0897137717751793E-05</v>
      </c>
      <c r="P196" s="1">
        <v>0.041</v>
      </c>
      <c r="Q196" s="1">
        <v>0.029</v>
      </c>
      <c r="R196" s="1">
        <f>(4/3)*PI()*((Q196/2)^2)*(P196/2)</f>
        <v>1.8054209381404945E-05</v>
      </c>
      <c r="S196" s="1"/>
      <c r="T196" s="1"/>
      <c r="U196" s="1"/>
      <c r="V196" s="1"/>
      <c r="W196" s="1"/>
      <c r="X196" s="1"/>
      <c r="Y196" s="1"/>
      <c r="Z196" s="1"/>
      <c r="AA196" s="1"/>
      <c r="AB196" s="1"/>
      <c r="AC196" s="1"/>
      <c r="AD196" s="1" t="s">
        <v>61</v>
      </c>
      <c r="AE196" s="8">
        <v>1990</v>
      </c>
      <c r="AF196" s="1" t="s">
        <v>1704</v>
      </c>
      <c r="AG196" s="9" t="s">
        <v>536</v>
      </c>
      <c r="AH196" s="1"/>
      <c r="AI196" s="13"/>
    </row>
    <row r="197" spans="1:35" ht="15.75">
      <c r="A197" s="1" t="s">
        <v>618</v>
      </c>
      <c r="B197" s="1" t="s">
        <v>619</v>
      </c>
      <c r="C197" s="6" t="s">
        <v>538</v>
      </c>
      <c r="D197" s="5" t="s">
        <v>266</v>
      </c>
      <c r="E197" s="5" t="s">
        <v>1970</v>
      </c>
      <c r="F197" s="6" t="s">
        <v>1913</v>
      </c>
      <c r="G197" s="1" t="s">
        <v>620</v>
      </c>
      <c r="H197" s="1">
        <v>3</v>
      </c>
      <c r="I197" s="1" t="s">
        <v>1759</v>
      </c>
      <c r="J197" s="1" t="s">
        <v>165</v>
      </c>
      <c r="K197" s="1">
        <v>46</v>
      </c>
      <c r="L197" s="1" t="s">
        <v>475</v>
      </c>
      <c r="M197" s="1"/>
      <c r="N197" s="1"/>
      <c r="O197" s="1"/>
      <c r="P197" s="1">
        <v>0.063</v>
      </c>
      <c r="Q197" s="1">
        <v>0.03</v>
      </c>
      <c r="R197" s="1">
        <f>(4/3)*PI()*((Q197/2)^2)*(P197/2)</f>
        <v>2.968805057642354E-05</v>
      </c>
      <c r="S197" s="1">
        <v>0.173</v>
      </c>
      <c r="T197" s="1">
        <v>0.08</v>
      </c>
      <c r="U197" s="1">
        <f>(4/3)*PI()*((T197/2)^2)*(S197/2)</f>
        <v>0.0005797285643424364</v>
      </c>
      <c r="V197" s="1">
        <v>0.168</v>
      </c>
      <c r="W197" s="1"/>
      <c r="X197" s="1">
        <f>V197+W197</f>
        <v>0.168</v>
      </c>
      <c r="Y197" s="1">
        <v>0.019</v>
      </c>
      <c r="Z197" s="1"/>
      <c r="AA197" s="1">
        <f>Z197+AB197</f>
        <v>4.763282781372844E-05</v>
      </c>
      <c r="AB197" s="1">
        <f>PI()*((Y197/2)^2)*V197</f>
        <v>4.763282781372844E-05</v>
      </c>
      <c r="AC197" s="1">
        <f>AA197/U197</f>
        <v>0.08216401734104047</v>
      </c>
      <c r="AD197" s="1" t="s">
        <v>362</v>
      </c>
      <c r="AE197" s="8">
        <v>1976</v>
      </c>
      <c r="AF197" s="13" t="s">
        <v>1338</v>
      </c>
      <c r="AG197" s="15" t="s">
        <v>363</v>
      </c>
      <c r="AH197" s="1"/>
      <c r="AI197" s="13" t="s">
        <v>561</v>
      </c>
    </row>
    <row r="198" spans="1:35" ht="15.75">
      <c r="A198" s="1" t="s">
        <v>1332</v>
      </c>
      <c r="B198" s="1" t="s">
        <v>1333</v>
      </c>
      <c r="C198" s="5" t="s">
        <v>1543</v>
      </c>
      <c r="D198" s="5" t="s">
        <v>167</v>
      </c>
      <c r="E198" s="5" t="s">
        <v>1973</v>
      </c>
      <c r="F198" s="6" t="s">
        <v>1974</v>
      </c>
      <c r="G198" s="1" t="s">
        <v>267</v>
      </c>
      <c r="H198" s="1">
        <v>35</v>
      </c>
      <c r="I198" s="1" t="s">
        <v>164</v>
      </c>
      <c r="J198" s="1" t="s">
        <v>415</v>
      </c>
      <c r="K198" s="1">
        <v>41</v>
      </c>
      <c r="L198" s="1" t="s">
        <v>1995</v>
      </c>
      <c r="M198" s="1"/>
      <c r="N198" s="1"/>
      <c r="O198" s="1"/>
      <c r="P198" s="1">
        <v>0.114</v>
      </c>
      <c r="Q198" s="1">
        <v>0.094</v>
      </c>
      <c r="R198" s="1">
        <f>(4/3)*PI()*((Q198/2)^2)*(P198/2)</f>
        <v>0.0005274231410552688</v>
      </c>
      <c r="S198" s="1">
        <v>0.3</v>
      </c>
      <c r="T198" s="1">
        <v>0.153</v>
      </c>
      <c r="U198" s="1">
        <f>(4/3)*PI()*((T198/2)^2)*(S198/2)</f>
        <v>0.003677077121394173</v>
      </c>
      <c r="V198" s="1">
        <v>0.393</v>
      </c>
      <c r="W198" s="1">
        <v>0.28</v>
      </c>
      <c r="X198" s="1">
        <f>V198+W198</f>
        <v>0.673</v>
      </c>
      <c r="Y198" s="1">
        <v>0.062</v>
      </c>
      <c r="Z198" s="1">
        <f>(PI()*(1/3)*((Y198/2)^2)*W198)*2</f>
        <v>0.0005635598341519611</v>
      </c>
      <c r="AA198" s="1">
        <f>Z198+AB198</f>
        <v>0.0017500545564111789</v>
      </c>
      <c r="AB198" s="1">
        <f>PI()*((Y198/2)^2)*V198</f>
        <v>0.0011864947222592179</v>
      </c>
      <c r="AC198" s="1">
        <f>AA198/U198</f>
        <v>0.47593632078830084</v>
      </c>
      <c r="AD198" s="1" t="s">
        <v>1545</v>
      </c>
      <c r="AE198" s="8">
        <v>1952</v>
      </c>
      <c r="AF198" s="13" t="s">
        <v>1704</v>
      </c>
      <c r="AG198" s="14" t="s">
        <v>1546</v>
      </c>
      <c r="AH198" s="1" t="s">
        <v>114</v>
      </c>
      <c r="AI198" s="22" t="s">
        <v>310</v>
      </c>
    </row>
    <row r="199" spans="1:35" ht="15.75">
      <c r="A199" s="1" t="s">
        <v>1593</v>
      </c>
      <c r="B199" s="1" t="s">
        <v>1666</v>
      </c>
      <c r="C199" s="6" t="s">
        <v>1615</v>
      </c>
      <c r="D199" s="5" t="s">
        <v>167</v>
      </c>
      <c r="E199" s="6" t="s">
        <v>1973</v>
      </c>
      <c r="F199" s="6" t="s">
        <v>1974</v>
      </c>
      <c r="G199" s="1" t="s">
        <v>1789</v>
      </c>
      <c r="H199" s="1">
        <v>3.5</v>
      </c>
      <c r="I199" s="1" t="s">
        <v>164</v>
      </c>
      <c r="J199" s="1" t="s">
        <v>415</v>
      </c>
      <c r="K199" s="1">
        <v>42</v>
      </c>
      <c r="L199" s="1" t="s">
        <v>1996</v>
      </c>
      <c r="M199" s="1">
        <v>0.18</v>
      </c>
      <c r="N199" s="1">
        <v>0.05</v>
      </c>
      <c r="O199" s="1">
        <f>(4/3)*PI()*((N199/2)^2)*(M199/2)</f>
        <v>0.0002356194490192345</v>
      </c>
      <c r="P199" s="1"/>
      <c r="Q199" s="1"/>
      <c r="R199" s="1"/>
      <c r="S199" s="1">
        <v>0.196</v>
      </c>
      <c r="T199" s="1">
        <v>0.045</v>
      </c>
      <c r="U199" s="1">
        <f>(4/3)*PI()*((T199/2)^2)*(S199/2)</f>
        <v>0.0002078163540349648</v>
      </c>
      <c r="V199" s="1">
        <v>0.237</v>
      </c>
      <c r="W199" s="1">
        <v>0.216</v>
      </c>
      <c r="X199" s="1">
        <f>V199+W199</f>
        <v>0.45299999999999996</v>
      </c>
      <c r="Y199" s="1">
        <v>0.036</v>
      </c>
      <c r="Z199" s="1">
        <f>(PI()*(1/3)*((Y199/2)^2)*W199)*2</f>
        <v>0.00014657414684588537</v>
      </c>
      <c r="AA199" s="1">
        <f>Z199+AB199</f>
        <v>0.0003878107635297384</v>
      </c>
      <c r="AB199" s="1">
        <f>PI()*((Y199/2)^2)*V199</f>
        <v>0.000241236616683853</v>
      </c>
      <c r="AC199" s="1">
        <f>AA199/U199</f>
        <v>1.8661224489795918</v>
      </c>
      <c r="AD199" s="1" t="s">
        <v>1438</v>
      </c>
      <c r="AE199" s="8">
        <v>1954</v>
      </c>
      <c r="AF199" s="1" t="s">
        <v>1708</v>
      </c>
      <c r="AG199" s="11" t="s">
        <v>1439</v>
      </c>
      <c r="AH199" s="1" t="s">
        <v>446</v>
      </c>
      <c r="AI199" s="1" t="s">
        <v>189</v>
      </c>
    </row>
    <row r="200" spans="1:35" ht="15.75">
      <c r="A200" s="1" t="s">
        <v>1353</v>
      </c>
      <c r="B200" s="1" t="s">
        <v>1354</v>
      </c>
      <c r="C200" s="6" t="s">
        <v>1615</v>
      </c>
      <c r="D200" s="5" t="s">
        <v>167</v>
      </c>
      <c r="E200" s="6" t="s">
        <v>1973</v>
      </c>
      <c r="F200" s="6" t="s">
        <v>1974</v>
      </c>
      <c r="G200" s="1" t="s">
        <v>1505</v>
      </c>
      <c r="H200" s="1">
        <v>3.7</v>
      </c>
      <c r="I200" s="1" t="s">
        <v>164</v>
      </c>
      <c r="J200" s="1" t="s">
        <v>415</v>
      </c>
      <c r="K200" s="1">
        <v>62</v>
      </c>
      <c r="L200" s="1" t="s">
        <v>1832</v>
      </c>
      <c r="M200" s="1"/>
      <c r="N200" s="1"/>
      <c r="O200" s="1"/>
      <c r="P200" s="1"/>
      <c r="Q200" s="1"/>
      <c r="R200" s="1"/>
      <c r="S200" s="1">
        <v>0.214</v>
      </c>
      <c r="T200" s="1">
        <v>0.052</v>
      </c>
      <c r="U200" s="1">
        <f>(4/3)*PI()*((T200/2)^2)*(S200/2)</f>
        <v>0.00030298357309260917</v>
      </c>
      <c r="V200" s="1">
        <v>0.269</v>
      </c>
      <c r="W200" s="1">
        <v>0.267</v>
      </c>
      <c r="X200" s="1">
        <f>V200+W200</f>
        <v>0.536</v>
      </c>
      <c r="Y200" s="1">
        <v>0.04</v>
      </c>
      <c r="Z200" s="1">
        <f>(PI()*(1/3)*((Y200/2)^2)*W200)*2</f>
        <v>0.00022368139693559327</v>
      </c>
      <c r="AA200" s="1">
        <f>Z200+AB200</f>
        <v>0.000561716766461855</v>
      </c>
      <c r="AB200" s="1">
        <f>PI()*((Y200/2)^2)*V200</f>
        <v>0.00033803536952626173</v>
      </c>
      <c r="AC200" s="1">
        <f>AA200/U200</f>
        <v>1.8539512249073717</v>
      </c>
      <c r="AD200" s="1" t="s">
        <v>210</v>
      </c>
      <c r="AE200" s="8">
        <v>2007</v>
      </c>
      <c r="AF200" s="1" t="s">
        <v>1693</v>
      </c>
      <c r="AG200" s="9" t="s">
        <v>1692</v>
      </c>
      <c r="AH200" s="1"/>
      <c r="AI200" s="13" t="s">
        <v>1245</v>
      </c>
    </row>
    <row r="201" spans="1:35" ht="15.75">
      <c r="A201" s="1" t="s">
        <v>448</v>
      </c>
      <c r="B201" s="1" t="s">
        <v>364</v>
      </c>
      <c r="C201" s="5" t="s">
        <v>1322</v>
      </c>
      <c r="D201" s="5" t="s">
        <v>986</v>
      </c>
      <c r="E201" s="5" t="s">
        <v>1972</v>
      </c>
      <c r="F201" s="6" t="s">
        <v>1913</v>
      </c>
      <c r="G201" s="1" t="s">
        <v>1687</v>
      </c>
      <c r="H201" s="1">
        <v>52.5</v>
      </c>
      <c r="I201" s="1" t="s">
        <v>164</v>
      </c>
      <c r="J201" s="1" t="s">
        <v>415</v>
      </c>
      <c r="K201" s="1">
        <v>48.03</v>
      </c>
      <c r="L201" s="1" t="s">
        <v>1803</v>
      </c>
      <c r="M201" s="1">
        <v>0.124</v>
      </c>
      <c r="N201" s="1">
        <v>0.0629</v>
      </c>
      <c r="O201" s="1">
        <f>(4/3)*PI()*((N201/2)^2)*(M201/2)</f>
        <v>0.00025687485753884325</v>
      </c>
      <c r="P201" s="1">
        <v>0.149</v>
      </c>
      <c r="Q201" s="1">
        <v>0.091</v>
      </c>
      <c r="R201" s="1">
        <f>(4/3)*PI()*((Q201/2)^2)*(P201/2)</f>
        <v>0.0006460522976486973</v>
      </c>
      <c r="S201" s="1"/>
      <c r="T201" s="1"/>
      <c r="U201" s="1"/>
      <c r="V201" s="1"/>
      <c r="W201" s="1"/>
      <c r="X201" s="1"/>
      <c r="Y201" s="1"/>
      <c r="Z201" s="1"/>
      <c r="AA201" s="1"/>
      <c r="AB201" s="1"/>
      <c r="AC201" s="1"/>
      <c r="AD201" s="1" t="s">
        <v>1695</v>
      </c>
      <c r="AE201" s="8">
        <v>1973</v>
      </c>
      <c r="AF201" s="1" t="s">
        <v>1426</v>
      </c>
      <c r="AG201" s="1" t="s">
        <v>365</v>
      </c>
      <c r="AH201" s="1"/>
      <c r="AI201" s="13"/>
    </row>
    <row r="202" spans="1:35" ht="15.75">
      <c r="A202" s="1" t="s">
        <v>601</v>
      </c>
      <c r="B202" s="1" t="s">
        <v>602</v>
      </c>
      <c r="C202" s="5" t="s">
        <v>927</v>
      </c>
      <c r="D202" s="5" t="s">
        <v>524</v>
      </c>
      <c r="E202" s="5" t="s">
        <v>1975</v>
      </c>
      <c r="F202" s="6" t="s">
        <v>1913</v>
      </c>
      <c r="G202" s="1" t="s">
        <v>959</v>
      </c>
      <c r="H202" s="1">
        <v>4.3</v>
      </c>
      <c r="I202" s="1" t="s">
        <v>1329</v>
      </c>
      <c r="J202" s="1" t="s">
        <v>165</v>
      </c>
      <c r="K202" s="1">
        <v>41.32</v>
      </c>
      <c r="L202" s="1" t="s">
        <v>1997</v>
      </c>
      <c r="M202" s="1"/>
      <c r="N202" s="1"/>
      <c r="O202" s="1"/>
      <c r="P202" s="1"/>
      <c r="Q202" s="1"/>
      <c r="R202" s="1"/>
      <c r="S202" s="1">
        <v>0.085</v>
      </c>
      <c r="T202" s="1">
        <v>0.02</v>
      </c>
      <c r="U202" s="1">
        <f>(4/3)*PI()*((T202/2)^2)*(S202/2)</f>
        <v>1.780235837034216E-05</v>
      </c>
      <c r="V202" s="1">
        <v>0</v>
      </c>
      <c r="W202" s="1"/>
      <c r="X202" s="1">
        <f>V202+W202</f>
        <v>0</v>
      </c>
      <c r="Y202" s="1">
        <v>0</v>
      </c>
      <c r="Z202" s="1"/>
      <c r="AA202" s="1">
        <f>Z202+AB202</f>
        <v>0</v>
      </c>
      <c r="AB202" s="1">
        <f>PI()*((Y202/2)^2)*V202</f>
        <v>0</v>
      </c>
      <c r="AC202" s="1">
        <f>AA202/U202</f>
        <v>0</v>
      </c>
      <c r="AD202" s="1" t="s">
        <v>62</v>
      </c>
      <c r="AE202" s="8">
        <v>1943</v>
      </c>
      <c r="AF202" s="1" t="s">
        <v>395</v>
      </c>
      <c r="AG202" s="9" t="s">
        <v>874</v>
      </c>
      <c r="AH202" s="1"/>
      <c r="AI202" s="13" t="s">
        <v>875</v>
      </c>
    </row>
    <row r="203" spans="1:35" ht="15.75">
      <c r="A203" s="1" t="s">
        <v>876</v>
      </c>
      <c r="B203" s="1" t="s">
        <v>602</v>
      </c>
      <c r="C203" s="5" t="s">
        <v>927</v>
      </c>
      <c r="D203" s="5" t="s">
        <v>524</v>
      </c>
      <c r="E203" s="5" t="s">
        <v>1975</v>
      </c>
      <c r="F203" s="6" t="s">
        <v>1913</v>
      </c>
      <c r="G203" s="1" t="s">
        <v>1682</v>
      </c>
      <c r="H203" s="1"/>
      <c r="I203" s="1" t="s">
        <v>1329</v>
      </c>
      <c r="J203" s="1" t="s">
        <v>165</v>
      </c>
      <c r="K203" s="1">
        <v>48.34</v>
      </c>
      <c r="L203" s="1" t="s">
        <v>1998</v>
      </c>
      <c r="M203" s="1">
        <v>0.025</v>
      </c>
      <c r="N203" s="1">
        <v>0.0145</v>
      </c>
      <c r="O203" s="1">
        <f>(4/3)*PI()*((N203/2)^2)*(M203/2)</f>
        <v>2.7521660642385586E-06</v>
      </c>
      <c r="P203" s="1">
        <v>0.0235</v>
      </c>
      <c r="Q203" s="1">
        <v>0.0135</v>
      </c>
      <c r="R203" s="1">
        <f>(4/3)*PI()*((Q203/2)^2)*(P203/2)</f>
        <v>2.2425081060405637E-06</v>
      </c>
      <c r="S203" s="1"/>
      <c r="T203" s="1"/>
      <c r="U203" s="1"/>
      <c r="V203" s="1"/>
      <c r="W203" s="1"/>
      <c r="X203" s="1"/>
      <c r="Y203" s="1"/>
      <c r="Z203" s="1"/>
      <c r="AA203" s="1"/>
      <c r="AB203" s="1"/>
      <c r="AC203" s="1"/>
      <c r="AD203" s="1" t="s">
        <v>1637</v>
      </c>
      <c r="AE203" s="8">
        <v>1975</v>
      </c>
      <c r="AF203" s="13" t="s">
        <v>1704</v>
      </c>
      <c r="AG203" s="14" t="s">
        <v>706</v>
      </c>
      <c r="AH203" s="1"/>
      <c r="AI203" s="13"/>
    </row>
    <row r="204" spans="1:35" ht="15.75">
      <c r="A204" s="1" t="s">
        <v>1009</v>
      </c>
      <c r="B204" s="1" t="s">
        <v>921</v>
      </c>
      <c r="C204" s="5" t="s">
        <v>1011</v>
      </c>
      <c r="D204" s="5" t="s">
        <v>522</v>
      </c>
      <c r="E204" s="5" t="s">
        <v>1912</v>
      </c>
      <c r="F204" s="6" t="s">
        <v>1913</v>
      </c>
      <c r="G204" s="1" t="s">
        <v>1211</v>
      </c>
      <c r="H204" s="1">
        <v>2.3</v>
      </c>
      <c r="I204" s="1" t="s">
        <v>1749</v>
      </c>
      <c r="J204" s="1" t="s">
        <v>415</v>
      </c>
      <c r="K204" s="1">
        <v>27</v>
      </c>
      <c r="L204" s="1" t="s">
        <v>1827</v>
      </c>
      <c r="M204" s="1"/>
      <c r="N204" s="1"/>
      <c r="O204" s="1"/>
      <c r="P204" s="1"/>
      <c r="Q204" s="1">
        <v>0.069</v>
      </c>
      <c r="R204" s="1"/>
      <c r="S204" s="1">
        <v>0.236</v>
      </c>
      <c r="T204" s="1">
        <v>0.106</v>
      </c>
      <c r="U204" s="1">
        <f>(4/3)*PI()*((T204/2)^2)*(S204/2)</f>
        <v>0.0013884247788589063</v>
      </c>
      <c r="V204" s="1">
        <v>0.303</v>
      </c>
      <c r="W204" s="1"/>
      <c r="X204" s="1">
        <f>V204+W204</f>
        <v>0.303</v>
      </c>
      <c r="Y204" s="1">
        <v>0.023</v>
      </c>
      <c r="Z204" s="1"/>
      <c r="AA204" s="1">
        <f>Z204+AB204</f>
        <v>0.00012588911541648677</v>
      </c>
      <c r="AB204" s="1">
        <f>PI()*((Y204/2)^2)*V204</f>
        <v>0.00012588911541648677</v>
      </c>
      <c r="AC204" s="1">
        <f>AA204/U204</f>
        <v>0.0906704614706965</v>
      </c>
      <c r="AD204" s="1" t="s">
        <v>1159</v>
      </c>
      <c r="AE204" s="8">
        <v>1973</v>
      </c>
      <c r="AF204" s="1" t="s">
        <v>1708</v>
      </c>
      <c r="AG204" s="7" t="s">
        <v>1010</v>
      </c>
      <c r="AH204" s="1"/>
      <c r="AI204" s="13" t="s">
        <v>328</v>
      </c>
    </row>
    <row r="205" spans="1:35" ht="15.75">
      <c r="A205" s="1" t="s">
        <v>1085</v>
      </c>
      <c r="B205" s="1" t="s">
        <v>993</v>
      </c>
      <c r="C205" s="5" t="s">
        <v>1203</v>
      </c>
      <c r="D205" s="5" t="s">
        <v>1326</v>
      </c>
      <c r="E205" s="5" t="s">
        <v>1912</v>
      </c>
      <c r="F205" s="6" t="s">
        <v>1913</v>
      </c>
      <c r="G205" s="1" t="s">
        <v>729</v>
      </c>
      <c r="H205" s="1">
        <v>10</v>
      </c>
      <c r="I205" s="1" t="s">
        <v>1759</v>
      </c>
      <c r="J205" s="1" t="s">
        <v>415</v>
      </c>
      <c r="K205" s="1">
        <v>30.03</v>
      </c>
      <c r="L205" s="1" t="s">
        <v>1991</v>
      </c>
      <c r="M205" s="1"/>
      <c r="N205" s="1"/>
      <c r="O205" s="1"/>
      <c r="P205" s="1">
        <v>0.035</v>
      </c>
      <c r="Q205" s="1">
        <v>0.022</v>
      </c>
      <c r="R205" s="1">
        <f aca="true" t="shared" si="50" ref="R205:R215">(4/3)*PI()*((Q205/2)^2)*(P205/2)</f>
        <v>8.869763258635183E-06</v>
      </c>
      <c r="S205" s="1">
        <v>0.57</v>
      </c>
      <c r="T205" s="1">
        <v>0.22</v>
      </c>
      <c r="U205" s="1">
        <f>(4/3)*PI()*((T205/2)^2)*(S205/2)</f>
        <v>0.014445043021205866</v>
      </c>
      <c r="V205" s="1">
        <v>0.3</v>
      </c>
      <c r="W205" s="1"/>
      <c r="X205" s="1">
        <f>V205+W205</f>
        <v>0.3</v>
      </c>
      <c r="Y205" s="1">
        <v>0.06</v>
      </c>
      <c r="Z205" s="1"/>
      <c r="AA205" s="1">
        <f>Z205+AB205</f>
        <v>0.0008482300164692441</v>
      </c>
      <c r="AB205" s="1">
        <f>PI()*((Y205/2)^2)*V205</f>
        <v>0.0008482300164692441</v>
      </c>
      <c r="AC205" s="1">
        <f>AA205/U205</f>
        <v>0.05872118312309701</v>
      </c>
      <c r="AD205" s="1" t="s">
        <v>981</v>
      </c>
      <c r="AE205" s="8">
        <v>1935</v>
      </c>
      <c r="AF205" s="1" t="s">
        <v>1704</v>
      </c>
      <c r="AG205" s="9" t="s">
        <v>819</v>
      </c>
      <c r="AH205" s="1"/>
      <c r="AI205" s="13" t="s">
        <v>829</v>
      </c>
    </row>
    <row r="206" spans="1:35" ht="15.75">
      <c r="A206" s="1" t="s">
        <v>1207</v>
      </c>
      <c r="B206" s="1" t="s">
        <v>1208</v>
      </c>
      <c r="C206" s="5" t="s">
        <v>1108</v>
      </c>
      <c r="D206" s="6" t="s">
        <v>1326</v>
      </c>
      <c r="E206" s="6" t="s">
        <v>1912</v>
      </c>
      <c r="F206" s="6" t="s">
        <v>1913</v>
      </c>
      <c r="G206" s="1" t="s">
        <v>1390</v>
      </c>
      <c r="H206" s="1">
        <v>25</v>
      </c>
      <c r="I206" s="1" t="s">
        <v>1759</v>
      </c>
      <c r="J206" s="1" t="s">
        <v>415</v>
      </c>
      <c r="K206" s="1">
        <v>46</v>
      </c>
      <c r="L206" s="1" t="s">
        <v>1823</v>
      </c>
      <c r="M206" s="1">
        <v>0.027</v>
      </c>
      <c r="N206" s="1">
        <v>0.015</v>
      </c>
      <c r="O206" s="1">
        <f>(4/3)*PI()*((N206/2)^2)*(M206/2)</f>
        <v>3.1808625617596652E-06</v>
      </c>
      <c r="P206" s="1">
        <v>0.032</v>
      </c>
      <c r="Q206" s="1">
        <v>0.013</v>
      </c>
      <c r="R206" s="1">
        <f t="shared" si="50"/>
        <v>2.8316221784355997E-06</v>
      </c>
      <c r="S206" s="1">
        <v>0.11</v>
      </c>
      <c r="T206" s="1">
        <v>0.047</v>
      </c>
      <c r="U206" s="1">
        <f>(4/3)*PI()*((T206/2)^2)*(S206/2)</f>
        <v>0.00012722926648263064</v>
      </c>
      <c r="V206" s="1">
        <v>0.046</v>
      </c>
      <c r="W206" s="1"/>
      <c r="X206" s="1">
        <f>V206+W206</f>
        <v>0.046</v>
      </c>
      <c r="Y206" s="1">
        <v>0.014</v>
      </c>
      <c r="Z206" s="1"/>
      <c r="AA206" s="1">
        <f>Z206+AB206</f>
        <v>7.081149841191394E-06</v>
      </c>
      <c r="AB206" s="1">
        <f>PI()*((Y206/2)^2)*V206</f>
        <v>7.081149841191394E-06</v>
      </c>
      <c r="AC206" s="1">
        <f>AA206/U206</f>
        <v>0.0556566113831845</v>
      </c>
      <c r="AD206" s="1" t="s">
        <v>1391</v>
      </c>
      <c r="AE206" s="8">
        <v>1943</v>
      </c>
      <c r="AF206" s="1" t="s">
        <v>1708</v>
      </c>
      <c r="AG206" s="11" t="s">
        <v>1392</v>
      </c>
      <c r="AH206" s="1"/>
      <c r="AI206" s="13" t="s">
        <v>1679</v>
      </c>
    </row>
    <row r="207" spans="1:35" ht="15.75">
      <c r="A207" s="5" t="s">
        <v>1566</v>
      </c>
      <c r="B207" s="1" t="s">
        <v>1567</v>
      </c>
      <c r="C207" s="5" t="s">
        <v>1568</v>
      </c>
      <c r="D207" s="5" t="s">
        <v>227</v>
      </c>
      <c r="E207" s="5" t="s">
        <v>1973</v>
      </c>
      <c r="F207" s="6" t="s">
        <v>1974</v>
      </c>
      <c r="G207" s="1" t="s">
        <v>1569</v>
      </c>
      <c r="H207" s="1">
        <v>13.5</v>
      </c>
      <c r="I207" s="7" t="s">
        <v>1682</v>
      </c>
      <c r="J207" s="1" t="s">
        <v>143</v>
      </c>
      <c r="K207" s="1">
        <v>54</v>
      </c>
      <c r="L207" s="1" t="s">
        <v>1999</v>
      </c>
      <c r="M207" s="1"/>
      <c r="N207" s="1"/>
      <c r="O207" s="1"/>
      <c r="P207" s="1">
        <v>0.022</v>
      </c>
      <c r="Q207" s="1">
        <v>0.014</v>
      </c>
      <c r="R207" s="1">
        <f t="shared" si="50"/>
        <v>2.2577579203798647E-06</v>
      </c>
      <c r="S207" s="1"/>
      <c r="T207" s="1"/>
      <c r="U207" s="1"/>
      <c r="V207" s="1"/>
      <c r="W207" s="1"/>
      <c r="X207" s="1"/>
      <c r="Y207" s="1"/>
      <c r="Z207" s="1"/>
      <c r="AA207" s="1"/>
      <c r="AB207" s="1"/>
      <c r="AC207" s="1"/>
      <c r="AD207" s="1" t="s">
        <v>1437</v>
      </c>
      <c r="AE207" s="8">
        <v>1936</v>
      </c>
      <c r="AF207" s="1" t="s">
        <v>1426</v>
      </c>
      <c r="AG207" s="1"/>
      <c r="AH207" s="1"/>
      <c r="AI207" s="13" t="s">
        <v>1583</v>
      </c>
    </row>
    <row r="208" spans="1:35" ht="15.75">
      <c r="A208" s="5" t="s">
        <v>1566</v>
      </c>
      <c r="B208" s="1" t="s">
        <v>1567</v>
      </c>
      <c r="C208" s="5" t="s">
        <v>1568</v>
      </c>
      <c r="D208" s="5" t="s">
        <v>227</v>
      </c>
      <c r="E208" s="5" t="s">
        <v>1973</v>
      </c>
      <c r="F208" s="6" t="s">
        <v>1974</v>
      </c>
      <c r="G208" s="1" t="s">
        <v>1569</v>
      </c>
      <c r="H208" s="1">
        <v>13.5</v>
      </c>
      <c r="I208" s="7" t="s">
        <v>1682</v>
      </c>
      <c r="J208" s="1" t="s">
        <v>143</v>
      </c>
      <c r="K208" s="1" t="s">
        <v>1682</v>
      </c>
      <c r="L208" s="1"/>
      <c r="M208" s="1"/>
      <c r="N208" s="1"/>
      <c r="O208" s="1"/>
      <c r="P208" s="1">
        <v>0.023</v>
      </c>
      <c r="Q208" s="1">
        <v>0.0155</v>
      </c>
      <c r="R208" s="1">
        <f t="shared" si="50"/>
        <v>2.8932759342623E-06</v>
      </c>
      <c r="S208" s="1">
        <v>0.561</v>
      </c>
      <c r="T208" s="1">
        <v>0.346</v>
      </c>
      <c r="U208" s="1">
        <f>(4/3)*PI()*((T208/2)^2)*(S208/2)</f>
        <v>0.03516524772195405</v>
      </c>
      <c r="V208" s="1"/>
      <c r="W208" s="1"/>
      <c r="X208" s="1"/>
      <c r="Y208" s="1"/>
      <c r="Z208" s="1"/>
      <c r="AA208" s="1"/>
      <c r="AB208" s="1"/>
      <c r="AC208" s="1"/>
      <c r="AD208" s="1" t="s">
        <v>1437</v>
      </c>
      <c r="AE208" s="8">
        <v>1936</v>
      </c>
      <c r="AF208" s="1" t="s">
        <v>1426</v>
      </c>
      <c r="AG208" s="1"/>
      <c r="AH208" s="1"/>
      <c r="AI208" s="13" t="s">
        <v>1583</v>
      </c>
    </row>
    <row r="209" spans="1:35" ht="15.75">
      <c r="A209" s="5" t="s">
        <v>1128</v>
      </c>
      <c r="B209" s="1" t="s">
        <v>1129</v>
      </c>
      <c r="C209" s="6" t="s">
        <v>1080</v>
      </c>
      <c r="D209" s="6" t="s">
        <v>990</v>
      </c>
      <c r="E209" s="6" t="s">
        <v>1912</v>
      </c>
      <c r="F209" s="6" t="s">
        <v>1913</v>
      </c>
      <c r="G209" s="1" t="s">
        <v>1130</v>
      </c>
      <c r="H209" s="1">
        <v>2.25</v>
      </c>
      <c r="I209" s="1" t="s">
        <v>1329</v>
      </c>
      <c r="J209" s="1" t="s">
        <v>415</v>
      </c>
      <c r="K209" s="1">
        <v>40.89</v>
      </c>
      <c r="L209" s="1" t="s">
        <v>2000</v>
      </c>
      <c r="M209" s="1"/>
      <c r="N209" s="1"/>
      <c r="O209" s="1"/>
      <c r="P209" s="1">
        <v>0.022</v>
      </c>
      <c r="Q209" s="1">
        <v>0.0105</v>
      </c>
      <c r="R209" s="1">
        <f t="shared" si="50"/>
        <v>1.2699888302136739E-06</v>
      </c>
      <c r="S209" s="1">
        <v>0.104</v>
      </c>
      <c r="T209" s="1">
        <v>0.046</v>
      </c>
      <c r="U209" s="1">
        <f>(4/3)*PI()*((T209/2)^2)*(S209/2)</f>
        <v>0.00011522524095326401</v>
      </c>
      <c r="V209" s="1">
        <v>0.07</v>
      </c>
      <c r="W209" s="1"/>
      <c r="X209" s="1">
        <f>V209+W209</f>
        <v>0.07</v>
      </c>
      <c r="Y209" s="1">
        <v>0.0095</v>
      </c>
      <c r="Z209" s="1"/>
      <c r="AA209" s="1">
        <f>Z209+AB209</f>
        <v>4.961752897263379E-06</v>
      </c>
      <c r="AB209" s="1">
        <f>PI()*((Y209/2)^2)*V209</f>
        <v>4.961752897263379E-06</v>
      </c>
      <c r="AC209" s="1">
        <f>AA209/U209</f>
        <v>0.04306133670205032</v>
      </c>
      <c r="AD209" s="1" t="s">
        <v>1534</v>
      </c>
      <c r="AE209" s="8">
        <v>1953</v>
      </c>
      <c r="AF209" s="1" t="s">
        <v>1704</v>
      </c>
      <c r="AG209" s="9" t="s">
        <v>1131</v>
      </c>
      <c r="AH209" s="1"/>
      <c r="AI209" s="13" t="s">
        <v>226</v>
      </c>
    </row>
    <row r="210" spans="1:35" ht="15.75">
      <c r="A210" s="5" t="s">
        <v>647</v>
      </c>
      <c r="B210" s="1" t="s">
        <v>1129</v>
      </c>
      <c r="C210" s="6" t="s">
        <v>1080</v>
      </c>
      <c r="D210" s="6" t="s">
        <v>990</v>
      </c>
      <c r="E210" s="6" t="s">
        <v>1912</v>
      </c>
      <c r="F210" s="6" t="s">
        <v>1913</v>
      </c>
      <c r="G210" s="1" t="s">
        <v>648</v>
      </c>
      <c r="H210" s="1">
        <v>4</v>
      </c>
      <c r="I210" s="1" t="s">
        <v>1759</v>
      </c>
      <c r="J210" s="1" t="s">
        <v>415</v>
      </c>
      <c r="K210" s="1">
        <v>43.13</v>
      </c>
      <c r="L210" s="1" t="s">
        <v>2001</v>
      </c>
      <c r="M210" s="1"/>
      <c r="N210" s="1"/>
      <c r="O210" s="1"/>
      <c r="P210" s="1">
        <v>0.021</v>
      </c>
      <c r="Q210" s="1">
        <v>0.0125</v>
      </c>
      <c r="R210" s="1">
        <f t="shared" si="50"/>
        <v>1.7180584824319183E-06</v>
      </c>
      <c r="S210" s="1">
        <v>0.0875</v>
      </c>
      <c r="T210" s="1">
        <v>0.055</v>
      </c>
      <c r="U210" s="1">
        <f>(4/3)*PI()*((T210/2)^2)*(S210/2)</f>
        <v>0.0001385900509161747</v>
      </c>
      <c r="V210" s="1">
        <v>0</v>
      </c>
      <c r="W210" s="1"/>
      <c r="X210" s="1">
        <f>V210+W210</f>
        <v>0</v>
      </c>
      <c r="Y210" s="1">
        <v>0</v>
      </c>
      <c r="Z210" s="1"/>
      <c r="AA210" s="1">
        <f>Z210+AB210</f>
        <v>0</v>
      </c>
      <c r="AB210" s="1">
        <f>PI()*((Y210/2)^2)*V210</f>
        <v>0</v>
      </c>
      <c r="AC210" s="1">
        <f>AA210/U210</f>
        <v>0</v>
      </c>
      <c r="AD210" s="1" t="s">
        <v>839</v>
      </c>
      <c r="AE210" s="8">
        <v>1958</v>
      </c>
      <c r="AF210" s="1" t="s">
        <v>1704</v>
      </c>
      <c r="AG210" s="9" t="s">
        <v>840</v>
      </c>
      <c r="AH210" s="1" t="s">
        <v>1252</v>
      </c>
      <c r="AI210" s="13" t="s">
        <v>1686</v>
      </c>
    </row>
    <row r="211" spans="1:35" ht="15.75">
      <c r="A211" s="5" t="s">
        <v>614</v>
      </c>
      <c r="B211" s="1" t="s">
        <v>1129</v>
      </c>
      <c r="C211" s="6" t="s">
        <v>1080</v>
      </c>
      <c r="D211" s="6" t="s">
        <v>990</v>
      </c>
      <c r="E211" s="6" t="s">
        <v>1912</v>
      </c>
      <c r="F211" s="6" t="s">
        <v>1913</v>
      </c>
      <c r="G211" s="6" t="s">
        <v>1682</v>
      </c>
      <c r="H211" s="1"/>
      <c r="I211" s="7" t="s">
        <v>1682</v>
      </c>
      <c r="J211" s="1" t="s">
        <v>165</v>
      </c>
      <c r="K211" s="1">
        <v>54</v>
      </c>
      <c r="L211" s="1" t="s">
        <v>2002</v>
      </c>
      <c r="M211" s="1"/>
      <c r="N211" s="1"/>
      <c r="O211" s="1"/>
      <c r="P211" s="1">
        <v>0.023</v>
      </c>
      <c r="Q211" s="1">
        <v>0.0125</v>
      </c>
      <c r="R211" s="1">
        <f t="shared" si="50"/>
        <v>1.8816830998063867E-06</v>
      </c>
      <c r="S211" s="1"/>
      <c r="T211" s="1"/>
      <c r="U211" s="1"/>
      <c r="V211" s="1"/>
      <c r="W211" s="1"/>
      <c r="X211" s="1"/>
      <c r="Y211" s="1"/>
      <c r="Z211" s="1"/>
      <c r="AA211" s="1"/>
      <c r="AB211" s="1"/>
      <c r="AC211" s="1"/>
      <c r="AD211" s="1" t="s">
        <v>479</v>
      </c>
      <c r="AE211" s="8">
        <v>1963</v>
      </c>
      <c r="AF211" s="1" t="s">
        <v>1426</v>
      </c>
      <c r="AG211" s="9" t="s">
        <v>542</v>
      </c>
      <c r="AH211" s="1"/>
      <c r="AI211" s="13"/>
    </row>
    <row r="212" spans="1:35" ht="15.75">
      <c r="A212" s="1" t="s">
        <v>1440</v>
      </c>
      <c r="B212" s="1" t="s">
        <v>1441</v>
      </c>
      <c r="C212" s="5" t="s">
        <v>1543</v>
      </c>
      <c r="D212" s="5" t="s">
        <v>167</v>
      </c>
      <c r="E212" s="5" t="s">
        <v>1973</v>
      </c>
      <c r="F212" s="6" t="s">
        <v>1974</v>
      </c>
      <c r="G212" s="1" t="s">
        <v>1336</v>
      </c>
      <c r="H212" s="1">
        <v>17.2</v>
      </c>
      <c r="I212" s="1" t="s">
        <v>164</v>
      </c>
      <c r="J212" s="1" t="s">
        <v>415</v>
      </c>
      <c r="K212" s="1">
        <v>41</v>
      </c>
      <c r="L212" s="1" t="s">
        <v>2003</v>
      </c>
      <c r="M212" s="1">
        <v>0.135</v>
      </c>
      <c r="N212" s="1">
        <v>0.035</v>
      </c>
      <c r="O212" s="1">
        <f>(4/3)*PI()*((N212/2)^2)*(M212/2)</f>
        <v>8.659014751456868E-05</v>
      </c>
      <c r="P212" s="1">
        <v>0.12</v>
      </c>
      <c r="Q212" s="1">
        <v>0.082</v>
      </c>
      <c r="R212" s="1">
        <f t="shared" si="50"/>
        <v>0.00042248138005475535</v>
      </c>
      <c r="S212" s="1">
        <v>0.437</v>
      </c>
      <c r="T212" s="1">
        <v>0.205</v>
      </c>
      <c r="U212" s="1">
        <f aca="true" t="shared" si="51" ref="U212:U218">(4/3)*PI()*((T212/2)^2)*(S212/2)</f>
        <v>0.009615852243954587</v>
      </c>
      <c r="V212" s="1">
        <v>0.742</v>
      </c>
      <c r="W212" s="1"/>
      <c r="X212" s="1">
        <f aca="true" t="shared" si="52" ref="X212:X218">V212+W212</f>
        <v>0.742</v>
      </c>
      <c r="Y212" s="1">
        <v>0.098</v>
      </c>
      <c r="Z212" s="1"/>
      <c r="AA212" s="1">
        <f aca="true" t="shared" si="53" ref="AA212:AA218">Z212+AB212</f>
        <v>0.005596879259261668</v>
      </c>
      <c r="AB212" s="1">
        <f aca="true" t="shared" si="54" ref="AB212:AB218">PI()*((Y212/2)^2)*V212</f>
        <v>0.005596879259261668</v>
      </c>
      <c r="AC212" s="1">
        <f aca="true" t="shared" si="55" ref="AC212:AC218">AA212/U212</f>
        <v>0.5820471360487453</v>
      </c>
      <c r="AD212" s="1" t="s">
        <v>145</v>
      </c>
      <c r="AE212" s="9" t="s">
        <v>1599</v>
      </c>
      <c r="AF212" s="1" t="s">
        <v>1704</v>
      </c>
      <c r="AG212" s="9" t="s">
        <v>1600</v>
      </c>
      <c r="AH212" s="1"/>
      <c r="AI212" s="13" t="s">
        <v>352</v>
      </c>
    </row>
    <row r="213" spans="1:35" ht="15.75">
      <c r="A213" s="1" t="s">
        <v>1087</v>
      </c>
      <c r="B213" s="1" t="s">
        <v>1088</v>
      </c>
      <c r="C213" s="5" t="s">
        <v>1503</v>
      </c>
      <c r="D213" s="5" t="s">
        <v>818</v>
      </c>
      <c r="E213" s="5" t="s">
        <v>1971</v>
      </c>
      <c r="F213" s="6" t="s">
        <v>1913</v>
      </c>
      <c r="G213" s="1" t="s">
        <v>249</v>
      </c>
      <c r="H213" s="1">
        <v>13.7</v>
      </c>
      <c r="I213" s="1" t="s">
        <v>1329</v>
      </c>
      <c r="J213" s="1" t="s">
        <v>415</v>
      </c>
      <c r="K213" s="1">
        <v>41.44</v>
      </c>
      <c r="L213" s="1" t="s">
        <v>2004</v>
      </c>
      <c r="M213" s="1"/>
      <c r="N213" s="1"/>
      <c r="O213" s="1"/>
      <c r="P213" s="1">
        <v>0.02</v>
      </c>
      <c r="Q213" s="1">
        <v>0.01</v>
      </c>
      <c r="R213" s="1">
        <f t="shared" si="50"/>
        <v>1.0471975511965976E-06</v>
      </c>
      <c r="S213" s="1">
        <v>0.4</v>
      </c>
      <c r="T213" s="1">
        <v>0.14</v>
      </c>
      <c r="U213" s="1">
        <f t="shared" si="51"/>
        <v>0.0041050144006906635</v>
      </c>
      <c r="V213" s="1">
        <v>0.27</v>
      </c>
      <c r="W213" s="1"/>
      <c r="X213" s="1">
        <f t="shared" si="52"/>
        <v>0.27</v>
      </c>
      <c r="Y213" s="1">
        <v>0.035</v>
      </c>
      <c r="Z213" s="1"/>
      <c r="AA213" s="1">
        <f t="shared" si="53"/>
        <v>0.00025977044254370604</v>
      </c>
      <c r="AB213" s="1">
        <f t="shared" si="54"/>
        <v>0.00025977044254370604</v>
      </c>
      <c r="AC213" s="1">
        <f t="shared" si="55"/>
        <v>0.06328125</v>
      </c>
      <c r="AD213" s="1" t="s">
        <v>1281</v>
      </c>
      <c r="AE213" s="8">
        <v>1917</v>
      </c>
      <c r="AF213" s="1" t="s">
        <v>1704</v>
      </c>
      <c r="AG213" s="9" t="s">
        <v>1282</v>
      </c>
      <c r="AH213" s="1"/>
      <c r="AI213" s="1" t="s">
        <v>281</v>
      </c>
    </row>
    <row r="214" spans="1:35" ht="15.75">
      <c r="A214" s="1" t="s">
        <v>677</v>
      </c>
      <c r="B214" s="1" t="s">
        <v>678</v>
      </c>
      <c r="C214" s="6" t="s">
        <v>679</v>
      </c>
      <c r="D214" s="6" t="s">
        <v>891</v>
      </c>
      <c r="E214" s="6" t="s">
        <v>1978</v>
      </c>
      <c r="F214" s="6" t="s">
        <v>1913</v>
      </c>
      <c r="G214" s="1" t="s">
        <v>1544</v>
      </c>
      <c r="H214" s="1">
        <v>17.4</v>
      </c>
      <c r="I214" s="1" t="s">
        <v>1749</v>
      </c>
      <c r="J214" s="1" t="s">
        <v>415</v>
      </c>
      <c r="K214" s="1">
        <v>46</v>
      </c>
      <c r="L214" s="1" t="s">
        <v>1823</v>
      </c>
      <c r="M214" s="1"/>
      <c r="N214" s="1"/>
      <c r="O214" s="1"/>
      <c r="P214" s="1">
        <v>0.029</v>
      </c>
      <c r="Q214" s="1">
        <v>0.0108</v>
      </c>
      <c r="R214" s="1">
        <f t="shared" si="50"/>
        <v>1.7711042743877818E-06</v>
      </c>
      <c r="S214" s="1">
        <v>0.605</v>
      </c>
      <c r="T214" s="1">
        <v>0.21</v>
      </c>
      <c r="U214" s="1">
        <f t="shared" si="51"/>
        <v>0.013969877132350409</v>
      </c>
      <c r="V214" s="1">
        <v>0.579</v>
      </c>
      <c r="W214" s="1"/>
      <c r="X214" s="1">
        <f t="shared" si="52"/>
        <v>0.579</v>
      </c>
      <c r="Y214" s="1">
        <v>0.084</v>
      </c>
      <c r="Z214" s="1"/>
      <c r="AA214" s="1">
        <f t="shared" si="53"/>
        <v>0.003208684506299857</v>
      </c>
      <c r="AB214" s="1">
        <f t="shared" si="54"/>
        <v>0.003208684506299857</v>
      </c>
      <c r="AC214" s="1">
        <f t="shared" si="55"/>
        <v>0.2296859504132232</v>
      </c>
      <c r="AD214" s="1" t="s">
        <v>1437</v>
      </c>
      <c r="AE214" s="8">
        <v>1937</v>
      </c>
      <c r="AF214" s="1" t="s">
        <v>1708</v>
      </c>
      <c r="AG214" s="11" t="s">
        <v>680</v>
      </c>
      <c r="AH214" s="1"/>
      <c r="AI214" s="13" t="s">
        <v>355</v>
      </c>
    </row>
    <row r="215" spans="1:35" ht="15.75">
      <c r="A215" s="1" t="s">
        <v>1119</v>
      </c>
      <c r="B215" s="1" t="s">
        <v>1114</v>
      </c>
      <c r="C215" s="5" t="s">
        <v>1205</v>
      </c>
      <c r="D215" s="5" t="s">
        <v>1326</v>
      </c>
      <c r="E215" s="5" t="s">
        <v>1912</v>
      </c>
      <c r="F215" s="6" t="s">
        <v>1913</v>
      </c>
      <c r="G215" s="1" t="s">
        <v>1206</v>
      </c>
      <c r="H215" s="1">
        <v>20</v>
      </c>
      <c r="I215" s="1" t="s">
        <v>164</v>
      </c>
      <c r="J215" s="1" t="s">
        <v>415</v>
      </c>
      <c r="K215" s="1">
        <v>26</v>
      </c>
      <c r="L215" s="1" t="s">
        <v>1115</v>
      </c>
      <c r="M215" s="1"/>
      <c r="N215" s="1"/>
      <c r="O215" s="1"/>
      <c r="P215" s="1">
        <v>0.048</v>
      </c>
      <c r="Q215" s="1">
        <v>0.019</v>
      </c>
      <c r="R215" s="1">
        <f t="shared" si="50"/>
        <v>9.072919583567321E-06</v>
      </c>
      <c r="S215" s="1">
        <v>0.341</v>
      </c>
      <c r="T215" s="1">
        <v>0.09</v>
      </c>
      <c r="U215" s="1">
        <f t="shared" si="51"/>
        <v>0.001446232178080061</v>
      </c>
      <c r="V215" s="1">
        <v>0.186</v>
      </c>
      <c r="W215" s="1"/>
      <c r="X215" s="1">
        <f t="shared" si="52"/>
        <v>0.186</v>
      </c>
      <c r="Y215" s="1">
        <v>0.021</v>
      </c>
      <c r="Z215" s="1"/>
      <c r="AA215" s="1">
        <f t="shared" si="53"/>
        <v>6.44230697508391E-05</v>
      </c>
      <c r="AB215" s="1">
        <f t="shared" si="54"/>
        <v>6.44230697508391E-05</v>
      </c>
      <c r="AC215" s="1">
        <f t="shared" si="55"/>
        <v>0.044545454545454555</v>
      </c>
      <c r="AD215" s="1" t="s">
        <v>1487</v>
      </c>
      <c r="AE215" s="8">
        <v>1958</v>
      </c>
      <c r="AF215" s="1" t="s">
        <v>1704</v>
      </c>
      <c r="AG215" s="1" t="s">
        <v>1016</v>
      </c>
      <c r="AH215" s="1"/>
      <c r="AI215" s="22" t="s">
        <v>369</v>
      </c>
    </row>
    <row r="216" spans="1:35" ht="15.75">
      <c r="A216" s="1" t="s">
        <v>786</v>
      </c>
      <c r="B216" s="1" t="s">
        <v>1114</v>
      </c>
      <c r="C216" s="5" t="s">
        <v>1205</v>
      </c>
      <c r="D216" s="5" t="s">
        <v>1326</v>
      </c>
      <c r="E216" s="5" t="s">
        <v>1912</v>
      </c>
      <c r="F216" s="6" t="s">
        <v>1913</v>
      </c>
      <c r="G216" s="1" t="s">
        <v>250</v>
      </c>
      <c r="H216" s="1">
        <v>18</v>
      </c>
      <c r="I216" s="1" t="s">
        <v>164</v>
      </c>
      <c r="J216" s="1" t="s">
        <v>415</v>
      </c>
      <c r="K216" s="1">
        <v>45.58</v>
      </c>
      <c r="L216" s="1" t="s">
        <v>1760</v>
      </c>
      <c r="M216" s="1"/>
      <c r="N216" s="1"/>
      <c r="O216" s="1"/>
      <c r="P216" s="1"/>
      <c r="Q216" s="1"/>
      <c r="R216" s="1"/>
      <c r="S216" s="1">
        <v>0.235</v>
      </c>
      <c r="T216" s="1">
        <v>0.086</v>
      </c>
      <c r="U216" s="1">
        <f t="shared" si="51"/>
        <v>0.0009100460879163791</v>
      </c>
      <c r="V216" s="1">
        <v>0.141</v>
      </c>
      <c r="W216" s="1"/>
      <c r="X216" s="1">
        <f t="shared" si="52"/>
        <v>0.141</v>
      </c>
      <c r="Y216" s="1">
        <v>0.026</v>
      </c>
      <c r="Z216" s="1"/>
      <c r="AA216" s="1">
        <f t="shared" si="53"/>
        <v>7.486101134239117E-05</v>
      </c>
      <c r="AB216" s="1">
        <f t="shared" si="54"/>
        <v>7.486101134239117E-05</v>
      </c>
      <c r="AC216" s="1">
        <f t="shared" si="55"/>
        <v>0.08226068144943213</v>
      </c>
      <c r="AD216" s="1" t="s">
        <v>1139</v>
      </c>
      <c r="AE216" s="8">
        <v>1935</v>
      </c>
      <c r="AF216" s="1" t="s">
        <v>1704</v>
      </c>
      <c r="AG216" s="9" t="s">
        <v>892</v>
      </c>
      <c r="AH216" s="1"/>
      <c r="AI216" s="13" t="s">
        <v>270</v>
      </c>
    </row>
    <row r="217" spans="1:35" ht="15.75">
      <c r="A217" s="1" t="s">
        <v>574</v>
      </c>
      <c r="B217" s="1" t="s">
        <v>1257</v>
      </c>
      <c r="C217" s="6" t="s">
        <v>1080</v>
      </c>
      <c r="D217" s="6" t="s">
        <v>990</v>
      </c>
      <c r="E217" s="6" t="s">
        <v>1912</v>
      </c>
      <c r="F217" s="6" t="s">
        <v>1913</v>
      </c>
      <c r="G217" s="1" t="s">
        <v>703</v>
      </c>
      <c r="H217" s="1">
        <v>13.5</v>
      </c>
      <c r="I217" s="1" t="s">
        <v>1682</v>
      </c>
      <c r="J217" s="1" t="s">
        <v>165</v>
      </c>
      <c r="K217" s="1">
        <v>54.4</v>
      </c>
      <c r="L217" s="1" t="s">
        <v>2005</v>
      </c>
      <c r="M217" s="1"/>
      <c r="N217" s="1"/>
      <c r="O217" s="1"/>
      <c r="P217" s="1">
        <v>0.02</v>
      </c>
      <c r="Q217" s="1">
        <v>0.01</v>
      </c>
      <c r="R217" s="1">
        <f>(4/3)*PI()*((Q217/2)^2)*(P217/2)</f>
        <v>1.0471975511965976E-06</v>
      </c>
      <c r="S217" s="1">
        <v>0.0512</v>
      </c>
      <c r="T217" s="1">
        <v>0.0536</v>
      </c>
      <c r="U217" s="1">
        <f t="shared" si="51"/>
        <v>7.701905092315591E-05</v>
      </c>
      <c r="V217" s="1">
        <v>0.0243</v>
      </c>
      <c r="W217" s="1"/>
      <c r="X217" s="1">
        <f t="shared" si="52"/>
        <v>0.0243</v>
      </c>
      <c r="Y217" s="1">
        <v>0.0114</v>
      </c>
      <c r="Z217" s="1"/>
      <c r="AA217" s="1">
        <f t="shared" si="53"/>
        <v>2.4803093911577168E-06</v>
      </c>
      <c r="AB217" s="1">
        <f t="shared" si="54"/>
        <v>2.4803093911577168E-06</v>
      </c>
      <c r="AC217" s="1">
        <f t="shared" si="55"/>
        <v>0.03220384257438321</v>
      </c>
      <c r="AD217" s="1" t="s">
        <v>183</v>
      </c>
      <c r="AE217" s="8">
        <v>2002</v>
      </c>
      <c r="AF217" s="1" t="s">
        <v>1704</v>
      </c>
      <c r="AG217" s="9" t="s">
        <v>704</v>
      </c>
      <c r="AH217" s="1" t="s">
        <v>36</v>
      </c>
      <c r="AI217" s="13" t="s">
        <v>573</v>
      </c>
    </row>
    <row r="218" spans="1:35" ht="15.75">
      <c r="A218" s="1" t="s">
        <v>587</v>
      </c>
      <c r="B218" s="1" t="s">
        <v>1257</v>
      </c>
      <c r="C218" s="6" t="s">
        <v>1080</v>
      </c>
      <c r="D218" s="6" t="s">
        <v>990</v>
      </c>
      <c r="E218" s="6" t="s">
        <v>1912</v>
      </c>
      <c r="F218" s="6" t="s">
        <v>1913</v>
      </c>
      <c r="G218" s="1" t="s">
        <v>588</v>
      </c>
      <c r="H218" s="1">
        <v>7</v>
      </c>
      <c r="I218" s="1" t="s">
        <v>1329</v>
      </c>
      <c r="J218" s="1" t="s">
        <v>165</v>
      </c>
      <c r="K218" s="1">
        <v>37.46</v>
      </c>
      <c r="L218" s="1" t="s">
        <v>2006</v>
      </c>
      <c r="M218" s="1"/>
      <c r="N218" s="1"/>
      <c r="O218" s="1"/>
      <c r="P218" s="1">
        <v>0.019</v>
      </c>
      <c r="Q218" s="1">
        <v>0.0105</v>
      </c>
      <c r="R218" s="1">
        <f>(4/3)*PI()*((Q218/2)^2)*(P218/2)</f>
        <v>1.0968085351845365E-06</v>
      </c>
      <c r="S218" s="1">
        <v>0.14</v>
      </c>
      <c r="T218" s="1">
        <v>0.058</v>
      </c>
      <c r="U218" s="1">
        <f t="shared" si="51"/>
        <v>0.00024659407935577487</v>
      </c>
      <c r="V218" s="1">
        <v>0.14</v>
      </c>
      <c r="W218" s="1"/>
      <c r="X218" s="1">
        <f t="shared" si="52"/>
        <v>0.14</v>
      </c>
      <c r="Y218" s="1">
        <v>0.009</v>
      </c>
      <c r="Z218" s="1"/>
      <c r="AA218" s="1">
        <f t="shared" si="53"/>
        <v>8.906415172927064E-06</v>
      </c>
      <c r="AB218" s="1">
        <f t="shared" si="54"/>
        <v>8.906415172927064E-06</v>
      </c>
      <c r="AC218" s="1">
        <f t="shared" si="55"/>
        <v>0.03611771700356718</v>
      </c>
      <c r="AD218" s="1" t="s">
        <v>146</v>
      </c>
      <c r="AE218" s="8">
        <v>1997</v>
      </c>
      <c r="AF218" s="1" t="s">
        <v>1704</v>
      </c>
      <c r="AG218" s="9" t="s">
        <v>687</v>
      </c>
      <c r="AH218" s="1"/>
      <c r="AI218" s="13" t="s">
        <v>592</v>
      </c>
    </row>
    <row r="219" spans="1:35" ht="15.75">
      <c r="A219" s="1" t="s">
        <v>1256</v>
      </c>
      <c r="B219" s="1" t="s">
        <v>1257</v>
      </c>
      <c r="C219" s="6" t="s">
        <v>1080</v>
      </c>
      <c r="D219" s="6" t="s">
        <v>990</v>
      </c>
      <c r="E219" s="6" t="s">
        <v>1912</v>
      </c>
      <c r="F219" s="6" t="s">
        <v>1913</v>
      </c>
      <c r="G219" s="1" t="s">
        <v>90</v>
      </c>
      <c r="H219" s="1">
        <v>2.6</v>
      </c>
      <c r="I219" s="1" t="s">
        <v>1329</v>
      </c>
      <c r="J219" s="1" t="s">
        <v>415</v>
      </c>
      <c r="K219" s="1">
        <v>48.04</v>
      </c>
      <c r="L219" s="1" t="s">
        <v>2007</v>
      </c>
      <c r="M219" s="1"/>
      <c r="N219" s="1"/>
      <c r="O219" s="1"/>
      <c r="P219" s="1">
        <v>0.02</v>
      </c>
      <c r="Q219" s="1">
        <v>0.0104</v>
      </c>
      <c r="R219" s="1">
        <f>(4/3)*PI()*((Q219/2)^2)*(P219/2)</f>
        <v>1.13264887137424E-06</v>
      </c>
      <c r="S219" s="1"/>
      <c r="T219" s="1"/>
      <c r="U219" s="1"/>
      <c r="V219" s="1"/>
      <c r="W219" s="1"/>
      <c r="X219" s="1"/>
      <c r="Y219" s="1"/>
      <c r="Z219" s="1"/>
      <c r="AA219" s="1"/>
      <c r="AB219" s="1"/>
      <c r="AC219" s="1"/>
      <c r="AD219" s="1" t="s">
        <v>1268</v>
      </c>
      <c r="AE219" s="8">
        <v>1998</v>
      </c>
      <c r="AF219" s="1" t="s">
        <v>1704</v>
      </c>
      <c r="AG219" s="9" t="s">
        <v>1269</v>
      </c>
      <c r="AH219" s="1"/>
      <c r="AI219" s="13" t="s">
        <v>271</v>
      </c>
    </row>
    <row r="220" spans="1:35" ht="15.75">
      <c r="A220" s="1" t="s">
        <v>593</v>
      </c>
      <c r="B220" s="1" t="s">
        <v>1257</v>
      </c>
      <c r="C220" s="6" t="s">
        <v>1080</v>
      </c>
      <c r="D220" s="6" t="s">
        <v>990</v>
      </c>
      <c r="E220" s="6" t="s">
        <v>1912</v>
      </c>
      <c r="F220" s="6" t="s">
        <v>1913</v>
      </c>
      <c r="G220" s="1" t="s">
        <v>409</v>
      </c>
      <c r="H220" s="1">
        <v>17</v>
      </c>
      <c r="I220" s="1" t="s">
        <v>1329</v>
      </c>
      <c r="J220" s="1" t="s">
        <v>165</v>
      </c>
      <c r="K220" s="1">
        <v>45.47</v>
      </c>
      <c r="L220" s="1" t="s">
        <v>2008</v>
      </c>
      <c r="M220" s="1"/>
      <c r="N220" s="1"/>
      <c r="O220" s="1"/>
      <c r="P220" s="1">
        <v>0.017</v>
      </c>
      <c r="Q220" s="1">
        <v>0.011</v>
      </c>
      <c r="R220" s="1">
        <f>(4/3)*PI()*((Q220/2)^2)*(P220/2)</f>
        <v>1.0770426814057008E-06</v>
      </c>
      <c r="S220" s="1">
        <v>0.086</v>
      </c>
      <c r="T220" s="1">
        <v>0.032</v>
      </c>
      <c r="U220" s="1">
        <f aca="true" t="shared" si="56" ref="U220:U231">(4/3)*PI()*((T220/2)^2)*(S220/2)</f>
        <v>4.6110202574288585E-05</v>
      </c>
      <c r="V220" s="1">
        <v>0.085</v>
      </c>
      <c r="W220" s="1"/>
      <c r="X220" s="1">
        <f aca="true" t="shared" si="57" ref="X220:X231">V220+W220</f>
        <v>0.085</v>
      </c>
      <c r="Y220" s="1">
        <v>0.01</v>
      </c>
      <c r="Z220" s="1"/>
      <c r="AA220" s="1">
        <f aca="true" t="shared" si="58" ref="AA220:AA231">Z220+AB220</f>
        <v>6.675884388878311E-06</v>
      </c>
      <c r="AB220" s="1">
        <f aca="true" t="shared" si="59" ref="AB220:AB231">PI()*((Y220/2)^2)*V220</f>
        <v>6.675884388878311E-06</v>
      </c>
      <c r="AC220" s="1">
        <f aca="true" t="shared" si="60" ref="AC220:AC231">AA220/U220</f>
        <v>0.14478106831395351</v>
      </c>
      <c r="AD220" s="1" t="s">
        <v>184</v>
      </c>
      <c r="AE220" s="8">
        <v>2004</v>
      </c>
      <c r="AF220" s="1" t="s">
        <v>1704</v>
      </c>
      <c r="AG220" s="9" t="s">
        <v>575</v>
      </c>
      <c r="AH220" s="1"/>
      <c r="AI220" s="13" t="s">
        <v>334</v>
      </c>
    </row>
    <row r="221" spans="1:35" ht="15.75">
      <c r="A221" s="1" t="s">
        <v>883</v>
      </c>
      <c r="B221" s="1" t="s">
        <v>1257</v>
      </c>
      <c r="C221" s="6" t="s">
        <v>1080</v>
      </c>
      <c r="D221" s="6" t="s">
        <v>990</v>
      </c>
      <c r="E221" s="6" t="s">
        <v>1912</v>
      </c>
      <c r="F221" s="6" t="s">
        <v>1913</v>
      </c>
      <c r="G221" s="1" t="s">
        <v>1130</v>
      </c>
      <c r="H221" s="1">
        <v>2.25</v>
      </c>
      <c r="I221" s="1" t="s">
        <v>1329</v>
      </c>
      <c r="J221" s="1" t="s">
        <v>415</v>
      </c>
      <c r="K221" s="1">
        <v>40.89</v>
      </c>
      <c r="L221" s="1" t="s">
        <v>2000</v>
      </c>
      <c r="M221" s="1"/>
      <c r="N221" s="1"/>
      <c r="O221" s="1"/>
      <c r="P221" s="1">
        <v>0.022</v>
      </c>
      <c r="Q221" s="1">
        <v>0.0125</v>
      </c>
      <c r="R221" s="1">
        <f>(4/3)*PI()*((Q221/2)^2)*(P221/2)</f>
        <v>1.7998707911191523E-06</v>
      </c>
      <c r="S221" s="1">
        <v>0.084</v>
      </c>
      <c r="T221" s="1">
        <v>0.046</v>
      </c>
      <c r="U221" s="1">
        <f t="shared" si="56"/>
        <v>9.306654076994402E-05</v>
      </c>
      <c r="V221" s="1">
        <v>0.081</v>
      </c>
      <c r="W221" s="1"/>
      <c r="X221" s="1">
        <f t="shared" si="57"/>
        <v>0.081</v>
      </c>
      <c r="Y221" s="1">
        <v>0.011</v>
      </c>
      <c r="Z221" s="1"/>
      <c r="AA221" s="1">
        <f t="shared" si="58"/>
        <v>7.69768739945839E-06</v>
      </c>
      <c r="AB221" s="1">
        <f t="shared" si="59"/>
        <v>7.69768739945839E-06</v>
      </c>
      <c r="AC221" s="1">
        <f t="shared" si="60"/>
        <v>0.08271165271401566</v>
      </c>
      <c r="AD221" s="1" t="s">
        <v>1534</v>
      </c>
      <c r="AE221" s="8">
        <v>1953</v>
      </c>
      <c r="AF221" s="1" t="s">
        <v>1704</v>
      </c>
      <c r="AG221" s="9" t="s">
        <v>1131</v>
      </c>
      <c r="AH221" s="1"/>
      <c r="AI221" s="13" t="s">
        <v>882</v>
      </c>
    </row>
    <row r="222" spans="1:35" ht="15.75">
      <c r="A222" s="1" t="s">
        <v>444</v>
      </c>
      <c r="B222" s="1" t="s">
        <v>445</v>
      </c>
      <c r="C222" s="5" t="s">
        <v>377</v>
      </c>
      <c r="D222" s="5" t="s">
        <v>266</v>
      </c>
      <c r="E222" s="5" t="s">
        <v>1970</v>
      </c>
      <c r="F222" s="6" t="s">
        <v>1913</v>
      </c>
      <c r="G222" s="1" t="s">
        <v>378</v>
      </c>
      <c r="H222" s="11">
        <v>17.5</v>
      </c>
      <c r="I222" s="1" t="s">
        <v>1749</v>
      </c>
      <c r="J222" s="1" t="s">
        <v>165</v>
      </c>
      <c r="K222" s="1">
        <v>17.56</v>
      </c>
      <c r="L222" s="1" t="s">
        <v>2009</v>
      </c>
      <c r="M222" s="1"/>
      <c r="N222" s="1"/>
      <c r="O222" s="1"/>
      <c r="P222" s="1"/>
      <c r="Q222" s="1"/>
      <c r="R222" s="1"/>
      <c r="S222" s="1">
        <v>0.307</v>
      </c>
      <c r="T222" s="1">
        <v>0.113</v>
      </c>
      <c r="U222" s="1">
        <f t="shared" si="56"/>
        <v>0.002052550659043706</v>
      </c>
      <c r="V222" s="1">
        <v>0.651</v>
      </c>
      <c r="W222" s="1"/>
      <c r="X222" s="1">
        <f t="shared" si="57"/>
        <v>0.651</v>
      </c>
      <c r="Y222" s="1">
        <v>0.038</v>
      </c>
      <c r="Z222" s="1"/>
      <c r="AA222" s="1">
        <f t="shared" si="58"/>
        <v>0.0007383088311127908</v>
      </c>
      <c r="AB222" s="1">
        <f t="shared" si="59"/>
        <v>0.0007383088311127908</v>
      </c>
      <c r="AC222" s="1">
        <f t="shared" si="60"/>
        <v>0.35970309812317747</v>
      </c>
      <c r="AD222" s="1" t="s">
        <v>1514</v>
      </c>
      <c r="AE222" s="8">
        <v>1954</v>
      </c>
      <c r="AF222" s="1" t="s">
        <v>1704</v>
      </c>
      <c r="AG222" s="9" t="s">
        <v>379</v>
      </c>
      <c r="AH222" s="1"/>
      <c r="AI222" s="13" t="s">
        <v>380</v>
      </c>
    </row>
    <row r="223" spans="1:35" ht="15.75">
      <c r="A223" s="1" t="s">
        <v>91</v>
      </c>
      <c r="B223" s="1" t="s">
        <v>481</v>
      </c>
      <c r="C223" s="5" t="s">
        <v>92</v>
      </c>
      <c r="D223" s="5" t="s">
        <v>990</v>
      </c>
      <c r="E223" s="5" t="s">
        <v>1912</v>
      </c>
      <c r="F223" s="6" t="s">
        <v>1913</v>
      </c>
      <c r="G223" s="1" t="s">
        <v>655</v>
      </c>
      <c r="H223" s="1"/>
      <c r="I223" s="7" t="s">
        <v>1682</v>
      </c>
      <c r="J223" s="1" t="s">
        <v>415</v>
      </c>
      <c r="K223" s="1" t="s">
        <v>1682</v>
      </c>
      <c r="L223" s="1"/>
      <c r="M223" s="1"/>
      <c r="N223" s="1"/>
      <c r="O223" s="1"/>
      <c r="P223" s="1"/>
      <c r="Q223" s="1"/>
      <c r="R223" s="1"/>
      <c r="S223" s="1">
        <v>0.148</v>
      </c>
      <c r="T223" s="1">
        <v>0.089</v>
      </c>
      <c r="U223" s="1">
        <f t="shared" si="56"/>
        <v>0.0006138190334240904</v>
      </c>
      <c r="V223" s="1">
        <v>0.098</v>
      </c>
      <c r="W223" s="1"/>
      <c r="X223" s="1">
        <f t="shared" si="57"/>
        <v>0.098</v>
      </c>
      <c r="Y223" s="1">
        <v>0.021</v>
      </c>
      <c r="Z223" s="1"/>
      <c r="AA223" s="1">
        <f t="shared" si="58"/>
        <v>3.3943337825710924E-05</v>
      </c>
      <c r="AB223" s="1">
        <f t="shared" si="59"/>
        <v>3.3943337825710924E-05</v>
      </c>
      <c r="AC223" s="1">
        <f t="shared" si="60"/>
        <v>0.0552986075331739</v>
      </c>
      <c r="AD223" s="1" t="s">
        <v>833</v>
      </c>
      <c r="AE223" s="8">
        <v>1934</v>
      </c>
      <c r="AF223" s="1"/>
      <c r="AG223" s="10"/>
      <c r="AH223" s="1" t="s">
        <v>1316</v>
      </c>
      <c r="AI223" s="13" t="s">
        <v>1720</v>
      </c>
    </row>
    <row r="224" spans="1:35" ht="15.75">
      <c r="A224" s="1" t="s">
        <v>640</v>
      </c>
      <c r="B224" s="1" t="s">
        <v>641</v>
      </c>
      <c r="C224" s="5" t="s">
        <v>1322</v>
      </c>
      <c r="D224" s="5" t="s">
        <v>986</v>
      </c>
      <c r="E224" s="5" t="s">
        <v>1972</v>
      </c>
      <c r="F224" s="6" t="s">
        <v>1913</v>
      </c>
      <c r="G224" s="1" t="s">
        <v>642</v>
      </c>
      <c r="H224" s="1">
        <v>4</v>
      </c>
      <c r="I224" s="1" t="s">
        <v>164</v>
      </c>
      <c r="J224" s="1" t="s">
        <v>165</v>
      </c>
      <c r="K224" s="1">
        <v>55</v>
      </c>
      <c r="L224" s="1" t="s">
        <v>1816</v>
      </c>
      <c r="M224" s="1"/>
      <c r="N224" s="1"/>
      <c r="O224" s="1"/>
      <c r="P224" s="1"/>
      <c r="Q224" s="1"/>
      <c r="R224" s="1"/>
      <c r="S224" s="1">
        <v>0.21</v>
      </c>
      <c r="T224" s="1">
        <v>0.11</v>
      </c>
      <c r="U224" s="1">
        <f t="shared" si="56"/>
        <v>0.0013304644887952772</v>
      </c>
      <c r="V224" s="1">
        <v>0.5</v>
      </c>
      <c r="W224" s="1"/>
      <c r="X224" s="1">
        <f t="shared" si="57"/>
        <v>0.5</v>
      </c>
      <c r="Y224" s="1">
        <v>0.1</v>
      </c>
      <c r="Z224" s="1"/>
      <c r="AA224" s="1">
        <f t="shared" si="58"/>
        <v>0.003926990816987242</v>
      </c>
      <c r="AB224" s="1">
        <f t="shared" si="59"/>
        <v>0.003926990816987242</v>
      </c>
      <c r="AC224" s="1">
        <f t="shared" si="60"/>
        <v>2.9515938606847705</v>
      </c>
      <c r="AD224" s="1" t="s">
        <v>783</v>
      </c>
      <c r="AE224" s="8">
        <v>1986</v>
      </c>
      <c r="AF224" s="1" t="s">
        <v>1338</v>
      </c>
      <c r="AG224" s="7" t="s">
        <v>726</v>
      </c>
      <c r="AH224" s="1"/>
      <c r="AI224" s="13" t="s">
        <v>727</v>
      </c>
    </row>
    <row r="225" spans="1:35" ht="15.75">
      <c r="A225" s="1" t="s">
        <v>1162</v>
      </c>
      <c r="B225" s="1" t="s">
        <v>1429</v>
      </c>
      <c r="C225" s="5" t="s">
        <v>1543</v>
      </c>
      <c r="D225" s="5" t="s">
        <v>167</v>
      </c>
      <c r="E225" s="5" t="s">
        <v>1973</v>
      </c>
      <c r="F225" s="6" t="s">
        <v>1974</v>
      </c>
      <c r="G225" s="1" t="s">
        <v>1341</v>
      </c>
      <c r="H225" s="1">
        <v>32</v>
      </c>
      <c r="I225" s="1" t="s">
        <v>164</v>
      </c>
      <c r="J225" s="1" t="s">
        <v>165</v>
      </c>
      <c r="K225" s="1">
        <v>33</v>
      </c>
      <c r="L225" s="1" t="s">
        <v>1873</v>
      </c>
      <c r="M225" s="1"/>
      <c r="N225" s="1"/>
      <c r="O225" s="1"/>
      <c r="P225" s="1">
        <v>0.108</v>
      </c>
      <c r="Q225" s="1">
        <v>0.07</v>
      </c>
      <c r="R225" s="1">
        <f>(4/3)*PI()*((Q225/2)^2)*(P225/2)</f>
        <v>0.00027708847204661977</v>
      </c>
      <c r="S225" s="1">
        <v>0.192</v>
      </c>
      <c r="T225" s="1">
        <v>0.094</v>
      </c>
      <c r="U225" s="1">
        <f t="shared" si="56"/>
        <v>0.0008882916059878212</v>
      </c>
      <c r="V225" s="1">
        <v>0.376</v>
      </c>
      <c r="W225" s="1"/>
      <c r="X225" s="1">
        <f t="shared" si="57"/>
        <v>0.376</v>
      </c>
      <c r="Y225" s="1">
        <v>0.021</v>
      </c>
      <c r="Z225" s="1"/>
      <c r="AA225" s="1">
        <f t="shared" si="58"/>
        <v>0.0001302315818619113</v>
      </c>
      <c r="AB225" s="1">
        <f t="shared" si="59"/>
        <v>0.0001302315818619113</v>
      </c>
      <c r="AC225" s="1">
        <f t="shared" si="60"/>
        <v>0.14660904255319152</v>
      </c>
      <c r="AD225" s="1" t="s">
        <v>1159</v>
      </c>
      <c r="AE225" s="8">
        <v>1961</v>
      </c>
      <c r="AF225" s="13" t="s">
        <v>1342</v>
      </c>
      <c r="AG225" s="15" t="s">
        <v>1343</v>
      </c>
      <c r="AH225" s="1"/>
      <c r="AI225" s="13" t="s">
        <v>1483</v>
      </c>
    </row>
    <row r="226" spans="1:35" ht="15.75">
      <c r="A226" s="1" t="s">
        <v>1246</v>
      </c>
      <c r="B226" s="1" t="s">
        <v>1429</v>
      </c>
      <c r="C226" s="5" t="s">
        <v>1543</v>
      </c>
      <c r="D226" s="5" t="s">
        <v>167</v>
      </c>
      <c r="E226" s="5" t="s">
        <v>1973</v>
      </c>
      <c r="F226" s="6" t="s">
        <v>1974</v>
      </c>
      <c r="G226" s="1" t="s">
        <v>1544</v>
      </c>
      <c r="H226" s="1">
        <v>17.4</v>
      </c>
      <c r="I226" s="1" t="s">
        <v>164</v>
      </c>
      <c r="J226" s="1" t="s">
        <v>415</v>
      </c>
      <c r="K226" s="1">
        <v>39.18</v>
      </c>
      <c r="L226" s="1" t="s">
        <v>2010</v>
      </c>
      <c r="M226" s="1"/>
      <c r="N226" s="1"/>
      <c r="O226" s="1"/>
      <c r="P226" s="1">
        <v>0.103</v>
      </c>
      <c r="Q226" s="1">
        <v>0.067</v>
      </c>
      <c r="R226" s="1">
        <f>(4/3)*PI()*((Q226/2)^2)*(P226/2)</f>
        <v>0.00024209479507705865</v>
      </c>
      <c r="S226" s="1">
        <v>0.262</v>
      </c>
      <c r="T226" s="1">
        <v>0.138</v>
      </c>
      <c r="U226" s="1">
        <f t="shared" si="56"/>
        <v>0.0026125107516134292</v>
      </c>
      <c r="V226" s="1">
        <v>0.386</v>
      </c>
      <c r="W226" s="1">
        <v>0.283</v>
      </c>
      <c r="X226" s="1">
        <f t="shared" si="57"/>
        <v>0.669</v>
      </c>
      <c r="Y226" s="1">
        <v>0.06</v>
      </c>
      <c r="Z226" s="1">
        <f>(PI()*(1/3)*((Y226/2)^2)*W226)*2</f>
        <v>0.0005334424325795468</v>
      </c>
      <c r="AA226" s="1">
        <f t="shared" si="58"/>
        <v>0.001624831720436641</v>
      </c>
      <c r="AB226" s="1">
        <f t="shared" si="59"/>
        <v>0.0010913892878570942</v>
      </c>
      <c r="AC226" s="1">
        <f t="shared" si="60"/>
        <v>0.6219425965742651</v>
      </c>
      <c r="AD226" s="1" t="s">
        <v>1430</v>
      </c>
      <c r="AE226" s="8">
        <v>1960</v>
      </c>
      <c r="AF226" s="1" t="s">
        <v>1704</v>
      </c>
      <c r="AG226" s="9" t="s">
        <v>1431</v>
      </c>
      <c r="AH226" s="1"/>
      <c r="AI226" s="13" t="s">
        <v>355</v>
      </c>
    </row>
    <row r="227" spans="1:35" ht="15.75">
      <c r="A227" s="1" t="s">
        <v>1388</v>
      </c>
      <c r="B227" s="1" t="s">
        <v>1389</v>
      </c>
      <c r="C227" s="5" t="s">
        <v>1451</v>
      </c>
      <c r="D227" s="6" t="s">
        <v>163</v>
      </c>
      <c r="E227" s="6" t="s">
        <v>1914</v>
      </c>
      <c r="F227" s="6" t="s">
        <v>1913</v>
      </c>
      <c r="G227" s="1" t="s">
        <v>93</v>
      </c>
      <c r="H227" s="1">
        <v>17</v>
      </c>
      <c r="I227" s="1" t="s">
        <v>164</v>
      </c>
      <c r="J227" s="1" t="s">
        <v>415</v>
      </c>
      <c r="K227" s="1">
        <v>44.55</v>
      </c>
      <c r="L227" s="1" t="s">
        <v>2011</v>
      </c>
      <c r="M227" s="1">
        <v>0.021</v>
      </c>
      <c r="N227" s="1">
        <v>0.012</v>
      </c>
      <c r="O227" s="1">
        <f>(4/3)*PI()*((N227/2)^2)*(M227/2)</f>
        <v>1.5833626974092559E-06</v>
      </c>
      <c r="P227" s="1">
        <v>0.033</v>
      </c>
      <c r="Q227" s="1">
        <v>0.018</v>
      </c>
      <c r="R227" s="1">
        <f>(4/3)*PI()*((Q227/2)^2)*(P227/2)</f>
        <v>5.598318108697011E-06</v>
      </c>
      <c r="S227" s="1">
        <v>0.165</v>
      </c>
      <c r="T227" s="1">
        <v>0.053</v>
      </c>
      <c r="U227" s="1">
        <f t="shared" si="56"/>
        <v>0.0002426801785081775</v>
      </c>
      <c r="V227" s="1">
        <v>0.315</v>
      </c>
      <c r="W227" s="1"/>
      <c r="X227" s="1">
        <f t="shared" si="57"/>
        <v>0.315</v>
      </c>
      <c r="Y227" s="1">
        <v>0.028</v>
      </c>
      <c r="Z227" s="1"/>
      <c r="AA227" s="1">
        <f t="shared" si="58"/>
        <v>0.00019396193043263386</v>
      </c>
      <c r="AB227" s="1">
        <f t="shared" si="59"/>
        <v>0.00019396193043263386</v>
      </c>
      <c r="AC227" s="1">
        <f t="shared" si="60"/>
        <v>0.7992491666396974</v>
      </c>
      <c r="AD227" s="1" t="s">
        <v>147</v>
      </c>
      <c r="AE227" s="8">
        <v>1953</v>
      </c>
      <c r="AF227" s="1" t="s">
        <v>1704</v>
      </c>
      <c r="AG227" s="9" t="s">
        <v>1570</v>
      </c>
      <c r="AH227" s="1"/>
      <c r="AI227" s="13" t="s">
        <v>207</v>
      </c>
    </row>
    <row r="228" spans="1:35" ht="15.75">
      <c r="A228" s="5" t="s">
        <v>1393</v>
      </c>
      <c r="B228" s="1" t="s">
        <v>1394</v>
      </c>
      <c r="C228" s="5" t="s">
        <v>1451</v>
      </c>
      <c r="D228" s="6" t="s">
        <v>163</v>
      </c>
      <c r="E228" s="6" t="s">
        <v>1914</v>
      </c>
      <c r="F228" s="6" t="s">
        <v>1913</v>
      </c>
      <c r="G228" s="1" t="s">
        <v>1191</v>
      </c>
      <c r="H228" s="1">
        <v>26</v>
      </c>
      <c r="I228" s="1" t="s">
        <v>164</v>
      </c>
      <c r="J228" s="1" t="s">
        <v>415</v>
      </c>
      <c r="K228" s="1">
        <v>36</v>
      </c>
      <c r="L228" s="1" t="s">
        <v>2012</v>
      </c>
      <c r="M228" s="1"/>
      <c r="N228" s="1"/>
      <c r="O228" s="1"/>
      <c r="P228" s="1">
        <v>0.03</v>
      </c>
      <c r="Q228" s="1">
        <v>0.017</v>
      </c>
      <c r="R228" s="1">
        <f>(4/3)*PI()*((Q228/2)^2)*(P228/2)</f>
        <v>4.539601384437251E-06</v>
      </c>
      <c r="S228" s="1">
        <v>0.213</v>
      </c>
      <c r="T228" s="1">
        <v>0.061</v>
      </c>
      <c r="U228" s="1">
        <f t="shared" si="56"/>
        <v>0.0004149902523722705</v>
      </c>
      <c r="V228" s="1">
        <v>0.3665</v>
      </c>
      <c r="W228" s="1"/>
      <c r="X228" s="1">
        <f t="shared" si="57"/>
        <v>0.3665</v>
      </c>
      <c r="Y228" s="1">
        <v>0.0296</v>
      </c>
      <c r="Z228" s="1"/>
      <c r="AA228" s="1">
        <f t="shared" si="58"/>
        <v>0.00025220127769970597</v>
      </c>
      <c r="AB228" s="1">
        <f t="shared" si="59"/>
        <v>0.00025220127769970597</v>
      </c>
      <c r="AC228" s="1">
        <f t="shared" si="60"/>
        <v>0.6077281966456086</v>
      </c>
      <c r="AD228" s="1" t="s">
        <v>1395</v>
      </c>
      <c r="AE228" s="8">
        <v>2002</v>
      </c>
      <c r="AF228" s="1" t="s">
        <v>1645</v>
      </c>
      <c r="AG228" s="9" t="s">
        <v>1396</v>
      </c>
      <c r="AH228" s="1"/>
      <c r="AI228" s="13" t="s">
        <v>131</v>
      </c>
    </row>
    <row r="229" spans="1:35" ht="15.75">
      <c r="A229" s="5" t="s">
        <v>728</v>
      </c>
      <c r="B229" s="1" t="s">
        <v>559</v>
      </c>
      <c r="C229" s="5" t="s">
        <v>1451</v>
      </c>
      <c r="D229" s="6" t="s">
        <v>163</v>
      </c>
      <c r="E229" s="6" t="s">
        <v>1914</v>
      </c>
      <c r="F229" s="6" t="s">
        <v>1913</v>
      </c>
      <c r="G229" s="1" t="s">
        <v>1672</v>
      </c>
      <c r="H229" s="1">
        <v>13.5</v>
      </c>
      <c r="I229" s="1" t="s">
        <v>164</v>
      </c>
      <c r="J229" s="1" t="s">
        <v>165</v>
      </c>
      <c r="K229" s="1">
        <v>50</v>
      </c>
      <c r="L229" s="1" t="s">
        <v>2013</v>
      </c>
      <c r="M229" s="1"/>
      <c r="N229" s="1"/>
      <c r="O229" s="1"/>
      <c r="P229" s="1">
        <v>0.0285</v>
      </c>
      <c r="Q229" s="1">
        <v>0.0155</v>
      </c>
      <c r="R229" s="1">
        <f>(4/3)*PI()*((Q229/2)^2)*(P229/2)</f>
        <v>3.5851462663685022E-06</v>
      </c>
      <c r="S229" s="1">
        <v>0.1845</v>
      </c>
      <c r="T229" s="1">
        <v>0.0655</v>
      </c>
      <c r="U229" s="1">
        <f t="shared" si="56"/>
        <v>0.00041445519987345604</v>
      </c>
      <c r="V229" s="1">
        <v>0.428</v>
      </c>
      <c r="W229" s="1"/>
      <c r="X229" s="1">
        <f t="shared" si="57"/>
        <v>0.428</v>
      </c>
      <c r="Y229" s="1">
        <v>0.0367</v>
      </c>
      <c r="Z229" s="1"/>
      <c r="AA229" s="1">
        <f t="shared" si="58"/>
        <v>0.00045275763102371064</v>
      </c>
      <c r="AB229" s="1">
        <f t="shared" si="59"/>
        <v>0.00045275763102371064</v>
      </c>
      <c r="AC229" s="1">
        <f t="shared" si="60"/>
        <v>1.092416336342141</v>
      </c>
      <c r="AD229" s="1" t="s">
        <v>185</v>
      </c>
      <c r="AE229" s="8">
        <v>1937</v>
      </c>
      <c r="AF229" s="1" t="s">
        <v>1426</v>
      </c>
      <c r="AG229" s="1"/>
      <c r="AH229" s="1"/>
      <c r="AI229" s="13" t="s">
        <v>1510</v>
      </c>
    </row>
    <row r="230" spans="1:35" ht="15.75">
      <c r="A230" s="5" t="s">
        <v>1484</v>
      </c>
      <c r="B230" s="1" t="s">
        <v>1485</v>
      </c>
      <c r="C230" s="6" t="s">
        <v>1615</v>
      </c>
      <c r="D230" s="5" t="s">
        <v>167</v>
      </c>
      <c r="E230" s="6" t="s">
        <v>1973</v>
      </c>
      <c r="F230" s="6" t="s">
        <v>1974</v>
      </c>
      <c r="G230" s="1" t="s">
        <v>260</v>
      </c>
      <c r="H230" s="13">
        <v>25</v>
      </c>
      <c r="I230" s="1" t="s">
        <v>164</v>
      </c>
      <c r="J230" s="1" t="s">
        <v>165</v>
      </c>
      <c r="K230" s="1">
        <v>41.63</v>
      </c>
      <c r="L230" s="1" t="s">
        <v>2014</v>
      </c>
      <c r="M230" s="1"/>
      <c r="N230" s="1"/>
      <c r="O230" s="1"/>
      <c r="P230" s="1"/>
      <c r="Q230" s="1"/>
      <c r="R230" s="1"/>
      <c r="S230" s="1">
        <v>0.237</v>
      </c>
      <c r="T230" s="1">
        <v>0.0725</v>
      </c>
      <c r="U230" s="1">
        <f t="shared" si="56"/>
        <v>0.0006522633572245382</v>
      </c>
      <c r="V230" s="1">
        <v>0.228</v>
      </c>
      <c r="W230" s="1">
        <v>0.126</v>
      </c>
      <c r="X230" s="1">
        <f t="shared" si="57"/>
        <v>0.354</v>
      </c>
      <c r="Y230" s="1">
        <v>0.029</v>
      </c>
      <c r="Z230" s="1">
        <f>(PI()*(1/3)*((Y230/2)^2)*W230)*2</f>
        <v>5.548366785504934E-05</v>
      </c>
      <c r="AA230" s="1">
        <f t="shared" si="58"/>
        <v>0.00020608219489018327</v>
      </c>
      <c r="AB230" s="1">
        <f t="shared" si="59"/>
        <v>0.00015059852703513393</v>
      </c>
      <c r="AC230" s="1">
        <f t="shared" si="60"/>
        <v>0.3159493670886077</v>
      </c>
      <c r="AD230" s="1" t="s">
        <v>148</v>
      </c>
      <c r="AE230" s="8">
        <v>1952</v>
      </c>
      <c r="AF230" s="1" t="s">
        <v>1704</v>
      </c>
      <c r="AG230" s="9" t="s">
        <v>1486</v>
      </c>
      <c r="AH230" s="1"/>
      <c r="AI230" s="22" t="s">
        <v>323</v>
      </c>
    </row>
    <row r="231" spans="1:35" ht="15.75">
      <c r="A231" s="5" t="s">
        <v>834</v>
      </c>
      <c r="B231" s="1" t="s">
        <v>835</v>
      </c>
      <c r="C231" s="5" t="s">
        <v>94</v>
      </c>
      <c r="D231" s="5" t="s">
        <v>266</v>
      </c>
      <c r="E231" s="5" t="s">
        <v>1970</v>
      </c>
      <c r="F231" s="6" t="s">
        <v>1913</v>
      </c>
      <c r="G231" s="1" t="s">
        <v>1219</v>
      </c>
      <c r="H231" s="1">
        <v>4</v>
      </c>
      <c r="I231" s="7" t="s">
        <v>1682</v>
      </c>
      <c r="J231" s="1" t="s">
        <v>415</v>
      </c>
      <c r="K231" s="1">
        <v>30.61</v>
      </c>
      <c r="L231" s="1" t="s">
        <v>1880</v>
      </c>
      <c r="M231" s="1"/>
      <c r="N231" s="1"/>
      <c r="O231" s="1"/>
      <c r="P231" s="1"/>
      <c r="Q231" s="1"/>
      <c r="R231" s="1"/>
      <c r="S231" s="1">
        <v>0.255</v>
      </c>
      <c r="T231" s="1">
        <v>0.12</v>
      </c>
      <c r="U231" s="1">
        <f t="shared" si="56"/>
        <v>0.0019226547039969532</v>
      </c>
      <c r="V231" s="1">
        <v>0.22</v>
      </c>
      <c r="W231" s="1"/>
      <c r="X231" s="1">
        <f t="shared" si="57"/>
        <v>0.22</v>
      </c>
      <c r="Y231" s="1">
        <v>0.035</v>
      </c>
      <c r="Z231" s="1"/>
      <c r="AA231" s="1">
        <f t="shared" si="58"/>
        <v>0.00021166480503561234</v>
      </c>
      <c r="AB231" s="1">
        <f t="shared" si="59"/>
        <v>0.00021166480503561234</v>
      </c>
      <c r="AC231" s="1">
        <f t="shared" si="60"/>
        <v>0.11008986928104578</v>
      </c>
      <c r="AD231" s="1" t="s">
        <v>1217</v>
      </c>
      <c r="AE231" s="8">
        <v>1937</v>
      </c>
      <c r="AF231" s="1" t="s">
        <v>1704</v>
      </c>
      <c r="AG231" s="9" t="s">
        <v>1218</v>
      </c>
      <c r="AH231" s="1"/>
      <c r="AI231" s="13" t="s">
        <v>353</v>
      </c>
    </row>
    <row r="232" spans="1:35" ht="15.75">
      <c r="A232" s="5" t="s">
        <v>615</v>
      </c>
      <c r="B232" s="1" t="s">
        <v>1079</v>
      </c>
      <c r="C232" s="6" t="s">
        <v>1080</v>
      </c>
      <c r="D232" s="6" t="s">
        <v>990</v>
      </c>
      <c r="E232" s="6" t="s">
        <v>1912</v>
      </c>
      <c r="F232" s="6" t="s">
        <v>1913</v>
      </c>
      <c r="G232" s="6" t="s">
        <v>95</v>
      </c>
      <c r="H232" s="1">
        <v>4</v>
      </c>
      <c r="I232" s="7" t="s">
        <v>1682</v>
      </c>
      <c r="J232" s="1" t="s">
        <v>165</v>
      </c>
      <c r="K232" s="1">
        <v>54</v>
      </c>
      <c r="L232" s="1" t="s">
        <v>2002</v>
      </c>
      <c r="M232" s="1"/>
      <c r="N232" s="1"/>
      <c r="O232" s="1"/>
      <c r="P232" s="1">
        <v>0.02</v>
      </c>
      <c r="Q232" s="1">
        <v>0.01</v>
      </c>
      <c r="R232" s="1">
        <f>(4/3)*PI()*((Q232/2)^2)*(P232/2)</f>
        <v>1.0471975511965976E-06</v>
      </c>
      <c r="S232" s="1"/>
      <c r="T232" s="1"/>
      <c r="U232" s="1"/>
      <c r="V232" s="1"/>
      <c r="W232" s="1"/>
      <c r="X232" s="1"/>
      <c r="Y232" s="1"/>
      <c r="Z232" s="1"/>
      <c r="AA232" s="1"/>
      <c r="AB232" s="1"/>
      <c r="AC232" s="1"/>
      <c r="AD232" s="1" t="s">
        <v>479</v>
      </c>
      <c r="AE232" s="8">
        <v>1963</v>
      </c>
      <c r="AF232" s="1" t="s">
        <v>1426</v>
      </c>
      <c r="AG232" s="9" t="s">
        <v>542</v>
      </c>
      <c r="AH232" s="1"/>
      <c r="AI232" s="13" t="s">
        <v>1681</v>
      </c>
    </row>
    <row r="233" spans="1:35" ht="15.75">
      <c r="A233" s="5" t="s">
        <v>1078</v>
      </c>
      <c r="B233" s="1" t="s">
        <v>1079</v>
      </c>
      <c r="C233" s="6" t="s">
        <v>1080</v>
      </c>
      <c r="D233" s="6" t="s">
        <v>990</v>
      </c>
      <c r="E233" s="6" t="s">
        <v>1912</v>
      </c>
      <c r="F233" s="6" t="s">
        <v>1913</v>
      </c>
      <c r="G233" s="1" t="s">
        <v>1312</v>
      </c>
      <c r="H233" s="1">
        <v>5</v>
      </c>
      <c r="I233" s="1" t="s">
        <v>1329</v>
      </c>
      <c r="J233" s="1" t="s">
        <v>415</v>
      </c>
      <c r="K233" s="1">
        <v>40.5</v>
      </c>
      <c r="L233" s="1" t="s">
        <v>2015</v>
      </c>
      <c r="M233" s="1"/>
      <c r="N233" s="1"/>
      <c r="O233" s="1"/>
      <c r="P233" s="1"/>
      <c r="Q233" s="1"/>
      <c r="R233" s="1"/>
      <c r="S233" s="1">
        <v>0.104</v>
      </c>
      <c r="T233" s="1">
        <v>0.045</v>
      </c>
      <c r="U233" s="1">
        <f aca="true" t="shared" si="61" ref="U233:U241">(4/3)*PI()*((T233/2)^2)*(S233/2)</f>
        <v>0.00011026990214100171</v>
      </c>
      <c r="V233" s="1">
        <v>0.8</v>
      </c>
      <c r="W233" s="1"/>
      <c r="X233" s="1">
        <f aca="true" t="shared" si="62" ref="X233:X241">V233+W233</f>
        <v>0.8</v>
      </c>
      <c r="Y233" s="1">
        <v>0.011</v>
      </c>
      <c r="Z233" s="1"/>
      <c r="AA233" s="1">
        <f aca="true" t="shared" si="63" ref="AA233:AA241">Z233+AB233</f>
        <v>7.6026542216873E-05</v>
      </c>
      <c r="AB233" s="1">
        <f aca="true" t="shared" si="64" ref="AB233:AB241">PI()*((Y233/2)^2)*V233</f>
        <v>7.6026542216873E-05</v>
      </c>
      <c r="AC233" s="1">
        <f aca="true" t="shared" si="65" ref="AC233:AC241">AA233/U233</f>
        <v>0.6894586894586897</v>
      </c>
      <c r="AD233" s="1" t="s">
        <v>149</v>
      </c>
      <c r="AE233" s="8">
        <v>1971</v>
      </c>
      <c r="AF233" s="1" t="s">
        <v>1704</v>
      </c>
      <c r="AG233" s="9" t="s">
        <v>1083</v>
      </c>
      <c r="AH233" s="1"/>
      <c r="AI233" s="22" t="s">
        <v>209</v>
      </c>
    </row>
    <row r="234" spans="1:35" ht="15.75">
      <c r="A234" s="5" t="s">
        <v>496</v>
      </c>
      <c r="B234" s="1" t="s">
        <v>1079</v>
      </c>
      <c r="C234" s="6" t="s">
        <v>1080</v>
      </c>
      <c r="D234" s="6" t="s">
        <v>990</v>
      </c>
      <c r="E234" s="6" t="s">
        <v>1912</v>
      </c>
      <c r="F234" s="6" t="s">
        <v>1913</v>
      </c>
      <c r="G234" s="1" t="s">
        <v>703</v>
      </c>
      <c r="H234" s="1">
        <v>13.5</v>
      </c>
      <c r="I234" s="1" t="s">
        <v>1329</v>
      </c>
      <c r="J234" s="1" t="s">
        <v>165</v>
      </c>
      <c r="K234" s="1">
        <v>54.4</v>
      </c>
      <c r="L234" s="1" t="s">
        <v>2005</v>
      </c>
      <c r="M234" s="1"/>
      <c r="N234" s="1"/>
      <c r="O234" s="1"/>
      <c r="P234" s="1"/>
      <c r="Q234" s="1"/>
      <c r="R234" s="1"/>
      <c r="S234" s="1">
        <v>0.1282</v>
      </c>
      <c r="T234" s="1">
        <v>0.0627</v>
      </c>
      <c r="U234" s="1">
        <f t="shared" si="61"/>
        <v>0.00026388926843289945</v>
      </c>
      <c r="V234" s="1">
        <v>0.0933</v>
      </c>
      <c r="W234" s="1"/>
      <c r="X234" s="1">
        <f t="shared" si="62"/>
        <v>0.0933</v>
      </c>
      <c r="Y234" s="1">
        <v>0.0102</v>
      </c>
      <c r="Z234" s="1"/>
      <c r="AA234" s="1">
        <f t="shared" si="63"/>
        <v>7.623806565023919E-06</v>
      </c>
      <c r="AB234" s="1">
        <f t="shared" si="64"/>
        <v>7.623806565023919E-06</v>
      </c>
      <c r="AC234" s="1">
        <f t="shared" si="65"/>
        <v>0.02889017279974182</v>
      </c>
      <c r="AD234" s="1" t="s">
        <v>183</v>
      </c>
      <c r="AE234" s="8">
        <v>2002</v>
      </c>
      <c r="AF234" s="1" t="s">
        <v>1704</v>
      </c>
      <c r="AG234" s="9" t="s">
        <v>704</v>
      </c>
      <c r="AH234" s="1"/>
      <c r="AI234" s="13" t="s">
        <v>573</v>
      </c>
    </row>
    <row r="235" spans="1:35" ht="15.75">
      <c r="A235" s="5" t="s">
        <v>604</v>
      </c>
      <c r="B235" s="1" t="s">
        <v>1079</v>
      </c>
      <c r="C235" s="6" t="s">
        <v>1080</v>
      </c>
      <c r="D235" s="6" t="s">
        <v>990</v>
      </c>
      <c r="E235" s="6" t="s">
        <v>1912</v>
      </c>
      <c r="F235" s="6" t="s">
        <v>1913</v>
      </c>
      <c r="G235" s="1" t="s">
        <v>409</v>
      </c>
      <c r="H235" s="1">
        <v>17</v>
      </c>
      <c r="I235" s="1" t="s">
        <v>1329</v>
      </c>
      <c r="J235" s="1" t="s">
        <v>165</v>
      </c>
      <c r="K235" s="1">
        <v>45.47</v>
      </c>
      <c r="L235" s="1" t="s">
        <v>1871</v>
      </c>
      <c r="M235" s="1"/>
      <c r="N235" s="1"/>
      <c r="O235" s="1"/>
      <c r="P235" s="1"/>
      <c r="Q235" s="1"/>
      <c r="R235" s="1"/>
      <c r="S235" s="1">
        <v>0.0775</v>
      </c>
      <c r="T235" s="1">
        <v>0.0275</v>
      </c>
      <c r="U235" s="1">
        <f t="shared" si="61"/>
        <v>3.068779698858154E-05</v>
      </c>
      <c r="V235" s="1">
        <v>0.0675</v>
      </c>
      <c r="W235" s="1"/>
      <c r="X235" s="1">
        <f t="shared" si="62"/>
        <v>0.0675</v>
      </c>
      <c r="Y235" s="1">
        <v>0.006</v>
      </c>
      <c r="Z235" s="1"/>
      <c r="AA235" s="1">
        <f t="shared" si="63"/>
        <v>1.9085175370557996E-06</v>
      </c>
      <c r="AB235" s="1">
        <f t="shared" si="64"/>
        <v>1.9085175370557996E-06</v>
      </c>
      <c r="AC235" s="1">
        <f t="shared" si="65"/>
        <v>0.06219141562250068</v>
      </c>
      <c r="AD235" s="1" t="s">
        <v>186</v>
      </c>
      <c r="AE235" s="8">
        <v>2008</v>
      </c>
      <c r="AF235" s="13" t="s">
        <v>85</v>
      </c>
      <c r="AG235" s="9" t="s">
        <v>603</v>
      </c>
      <c r="AH235" s="1"/>
      <c r="AI235" s="13" t="s">
        <v>334</v>
      </c>
    </row>
    <row r="236" spans="1:35" ht="15.75">
      <c r="A236" s="1" t="s">
        <v>366</v>
      </c>
      <c r="B236" s="1" t="s">
        <v>579</v>
      </c>
      <c r="C236" s="5" t="s">
        <v>489</v>
      </c>
      <c r="D236" s="6" t="s">
        <v>818</v>
      </c>
      <c r="E236" s="6" t="s">
        <v>1971</v>
      </c>
      <c r="F236" s="6" t="s">
        <v>1913</v>
      </c>
      <c r="G236" s="1" t="s">
        <v>580</v>
      </c>
      <c r="H236" s="11">
        <v>18</v>
      </c>
      <c r="I236" s="1" t="s">
        <v>1759</v>
      </c>
      <c r="J236" s="1" t="s">
        <v>165</v>
      </c>
      <c r="K236" s="1">
        <v>41.53</v>
      </c>
      <c r="L236" s="1" t="s">
        <v>1844</v>
      </c>
      <c r="M236" s="1"/>
      <c r="N236" s="1"/>
      <c r="O236" s="1"/>
      <c r="P236" s="1">
        <v>0.016</v>
      </c>
      <c r="Q236" s="1">
        <v>0.011</v>
      </c>
      <c r="R236" s="1">
        <f>(4/3)*PI()*((Q236/2)^2)*(P236/2)</f>
        <v>1.0136872295583066E-06</v>
      </c>
      <c r="S236" s="1">
        <v>0.1</v>
      </c>
      <c r="T236" s="1">
        <v>0.06</v>
      </c>
      <c r="U236" s="1">
        <f t="shared" si="61"/>
        <v>0.00018849555921538757</v>
      </c>
      <c r="V236" s="1">
        <v>0.122</v>
      </c>
      <c r="W236" s="1"/>
      <c r="X236" s="1">
        <f t="shared" si="62"/>
        <v>0.122</v>
      </c>
      <c r="Y236" s="1">
        <v>0.016</v>
      </c>
      <c r="Z236" s="1"/>
      <c r="AA236" s="1">
        <f t="shared" si="63"/>
        <v>2.45295554392291E-05</v>
      </c>
      <c r="AB236" s="1">
        <f t="shared" si="64"/>
        <v>2.45295554392291E-05</v>
      </c>
      <c r="AC236" s="1">
        <f t="shared" si="65"/>
        <v>0.13013333333333332</v>
      </c>
      <c r="AD236" s="1" t="s">
        <v>1159</v>
      </c>
      <c r="AE236" s="8">
        <v>1938</v>
      </c>
      <c r="AF236" s="1" t="s">
        <v>1201</v>
      </c>
      <c r="AG236" s="1" t="s">
        <v>441</v>
      </c>
      <c r="AH236" s="1"/>
      <c r="AI236" s="13" t="s">
        <v>326</v>
      </c>
    </row>
    <row r="237" spans="1:35" ht="15.75">
      <c r="A237" s="1" t="s">
        <v>816</v>
      </c>
      <c r="B237" s="1" t="s">
        <v>817</v>
      </c>
      <c r="C237" s="5" t="s">
        <v>489</v>
      </c>
      <c r="D237" s="6" t="s">
        <v>818</v>
      </c>
      <c r="E237" s="6" t="s">
        <v>1971</v>
      </c>
      <c r="F237" s="6" t="s">
        <v>1913</v>
      </c>
      <c r="G237" s="1" t="s">
        <v>96</v>
      </c>
      <c r="H237" s="1">
        <v>42</v>
      </c>
      <c r="I237" s="1" t="s">
        <v>164</v>
      </c>
      <c r="J237" s="1" t="s">
        <v>165</v>
      </c>
      <c r="K237" s="1">
        <v>40.43</v>
      </c>
      <c r="L237" s="1" t="s">
        <v>2016</v>
      </c>
      <c r="M237" s="1"/>
      <c r="N237" s="1"/>
      <c r="O237" s="1"/>
      <c r="P237" s="1">
        <v>0.075</v>
      </c>
      <c r="Q237" s="1"/>
      <c r="R237" s="1"/>
      <c r="S237" s="1">
        <v>0.103</v>
      </c>
      <c r="T237" s="1">
        <v>0.065</v>
      </c>
      <c r="U237" s="1">
        <f t="shared" si="61"/>
        <v>0.00022785709717098972</v>
      </c>
      <c r="V237" s="1">
        <v>0.074</v>
      </c>
      <c r="W237" s="1"/>
      <c r="X237" s="1">
        <f t="shared" si="62"/>
        <v>0.074</v>
      </c>
      <c r="Y237" s="1">
        <v>0.015</v>
      </c>
      <c r="Z237" s="1"/>
      <c r="AA237" s="1">
        <f t="shared" si="63"/>
        <v>1.3076879420567512E-05</v>
      </c>
      <c r="AB237" s="1">
        <f t="shared" si="64"/>
        <v>1.3076879420567512E-05</v>
      </c>
      <c r="AC237" s="1">
        <f t="shared" si="65"/>
        <v>0.05739070488883782</v>
      </c>
      <c r="AD237" s="1" t="s">
        <v>350</v>
      </c>
      <c r="AE237" s="8">
        <v>2000</v>
      </c>
      <c r="AF237" s="1" t="s">
        <v>1704</v>
      </c>
      <c r="AG237" s="1" t="s">
        <v>413</v>
      </c>
      <c r="AH237" s="1"/>
      <c r="AI237" s="13" t="s">
        <v>495</v>
      </c>
    </row>
    <row r="238" spans="1:35" ht="15.75">
      <c r="A238" s="1" t="s">
        <v>1397</v>
      </c>
      <c r="B238" s="1" t="s">
        <v>1398</v>
      </c>
      <c r="C238" s="5" t="s">
        <v>1451</v>
      </c>
      <c r="D238" s="6" t="s">
        <v>163</v>
      </c>
      <c r="E238" s="6" t="s">
        <v>1914</v>
      </c>
      <c r="F238" s="6" t="s">
        <v>1913</v>
      </c>
      <c r="G238" s="1" t="s">
        <v>1399</v>
      </c>
      <c r="H238" s="5">
        <v>25</v>
      </c>
      <c r="I238" s="1" t="s">
        <v>164</v>
      </c>
      <c r="J238" s="1" t="s">
        <v>415</v>
      </c>
      <c r="K238" s="1">
        <v>25</v>
      </c>
      <c r="L238" s="1" t="s">
        <v>1400</v>
      </c>
      <c r="M238" s="1"/>
      <c r="N238" s="1"/>
      <c r="O238" s="1"/>
      <c r="P238" s="1">
        <v>0.0214</v>
      </c>
      <c r="Q238" s="1">
        <v>0.0106</v>
      </c>
      <c r="R238" s="1">
        <f>(4/3)*PI()*((Q238/2)^2)*(P238/2)</f>
        <v>1.2589953503212118E-06</v>
      </c>
      <c r="S238" s="1">
        <v>0.14</v>
      </c>
      <c r="T238" s="1">
        <v>0.064</v>
      </c>
      <c r="U238" s="1">
        <f t="shared" si="61"/>
        <v>0.0003002524818790885</v>
      </c>
      <c r="V238" s="1">
        <v>0.366</v>
      </c>
      <c r="W238" s="1"/>
      <c r="X238" s="1">
        <f t="shared" si="62"/>
        <v>0.366</v>
      </c>
      <c r="Y238" s="1">
        <v>0.025</v>
      </c>
      <c r="Z238" s="1"/>
      <c r="AA238" s="1">
        <f t="shared" si="63"/>
        <v>0.00017965982987716632</v>
      </c>
      <c r="AB238" s="1">
        <f t="shared" si="64"/>
        <v>0.00017965982987716632</v>
      </c>
      <c r="AC238" s="1">
        <f t="shared" si="65"/>
        <v>0.5983625139508929</v>
      </c>
      <c r="AD238" s="1" t="s">
        <v>150</v>
      </c>
      <c r="AE238" s="8">
        <v>1926</v>
      </c>
      <c r="AF238" s="1" t="s">
        <v>1704</v>
      </c>
      <c r="AG238" s="9" t="s">
        <v>1304</v>
      </c>
      <c r="AH238" s="1"/>
      <c r="AI238" s="13" t="s">
        <v>329</v>
      </c>
    </row>
    <row r="239" spans="1:35" ht="15.75">
      <c r="A239" s="1" t="s">
        <v>1122</v>
      </c>
      <c r="B239" s="1" t="s">
        <v>1398</v>
      </c>
      <c r="C239" s="5" t="s">
        <v>1451</v>
      </c>
      <c r="D239" s="6" t="s">
        <v>163</v>
      </c>
      <c r="E239" s="6" t="s">
        <v>1914</v>
      </c>
      <c r="F239" s="6" t="s">
        <v>1913</v>
      </c>
      <c r="G239" s="1" t="s">
        <v>1123</v>
      </c>
      <c r="H239" s="5">
        <v>29</v>
      </c>
      <c r="I239" s="1" t="s">
        <v>164</v>
      </c>
      <c r="J239" s="1" t="s">
        <v>415</v>
      </c>
      <c r="K239" s="1">
        <v>25</v>
      </c>
      <c r="L239" s="1" t="s">
        <v>1400</v>
      </c>
      <c r="M239" s="1"/>
      <c r="N239" s="1"/>
      <c r="O239" s="1"/>
      <c r="P239" s="1">
        <v>0.0271</v>
      </c>
      <c r="Q239" s="1">
        <v>0.0135</v>
      </c>
      <c r="R239" s="1">
        <f>(4/3)*PI()*((Q239/2)^2)*(P239/2)</f>
        <v>2.5860412627106076E-06</v>
      </c>
      <c r="S239" s="1">
        <v>0.202</v>
      </c>
      <c r="T239" s="1">
        <v>0.079</v>
      </c>
      <c r="U239" s="1">
        <f t="shared" si="61"/>
        <v>0.0006600915516188146</v>
      </c>
      <c r="V239" s="1">
        <v>0.44</v>
      </c>
      <c r="W239" s="1"/>
      <c r="X239" s="1">
        <f t="shared" si="62"/>
        <v>0.44</v>
      </c>
      <c r="Y239" s="1">
        <v>0.029</v>
      </c>
      <c r="Z239" s="1"/>
      <c r="AA239" s="1">
        <f t="shared" si="63"/>
        <v>0.0002906287363835918</v>
      </c>
      <c r="AB239" s="1">
        <f t="shared" si="64"/>
        <v>0.0002906287363835918</v>
      </c>
      <c r="AC239" s="1">
        <f t="shared" si="65"/>
        <v>0.4402854962631339</v>
      </c>
      <c r="AD239" s="1" t="s">
        <v>150</v>
      </c>
      <c r="AE239" s="8">
        <v>1926</v>
      </c>
      <c r="AF239" s="1" t="s">
        <v>1704</v>
      </c>
      <c r="AG239" s="9" t="s">
        <v>1304</v>
      </c>
      <c r="AH239" s="1"/>
      <c r="AI239" s="13" t="s">
        <v>329</v>
      </c>
    </row>
    <row r="240" spans="1:35" ht="15.75">
      <c r="A240" s="1" t="s">
        <v>1014</v>
      </c>
      <c r="B240" s="1" t="s">
        <v>1001</v>
      </c>
      <c r="C240" s="5" t="s">
        <v>1367</v>
      </c>
      <c r="D240" s="5" t="s">
        <v>990</v>
      </c>
      <c r="E240" s="5" t="s">
        <v>1912</v>
      </c>
      <c r="F240" s="6" t="s">
        <v>1913</v>
      </c>
      <c r="G240" s="1" t="s">
        <v>908</v>
      </c>
      <c r="H240" s="1">
        <v>17.4</v>
      </c>
      <c r="I240" s="1" t="s">
        <v>1329</v>
      </c>
      <c r="J240" s="1" t="s">
        <v>415</v>
      </c>
      <c r="K240" s="1">
        <v>42</v>
      </c>
      <c r="L240" s="1" t="s">
        <v>2017</v>
      </c>
      <c r="M240" s="1"/>
      <c r="N240" s="1"/>
      <c r="O240" s="1"/>
      <c r="P240" s="1">
        <v>0.0305</v>
      </c>
      <c r="Q240" s="1">
        <v>0.0165</v>
      </c>
      <c r="R240" s="1">
        <f>(4/3)*PI()*((Q240/2)^2)*(P240/2)</f>
        <v>4.347767883027424E-06</v>
      </c>
      <c r="S240" s="1">
        <v>0.153</v>
      </c>
      <c r="T240" s="1">
        <v>0.065</v>
      </c>
      <c r="U240" s="1">
        <f t="shared" si="61"/>
        <v>0.00033846733851613034</v>
      </c>
      <c r="V240" s="1">
        <v>0.128</v>
      </c>
      <c r="W240" s="1"/>
      <c r="X240" s="1">
        <f t="shared" si="62"/>
        <v>0.128</v>
      </c>
      <c r="Y240" s="1">
        <v>0.0185</v>
      </c>
      <c r="Z240" s="1"/>
      <c r="AA240" s="1">
        <f t="shared" si="63"/>
        <v>3.440672274211541E-05</v>
      </c>
      <c r="AB240" s="1">
        <f t="shared" si="64"/>
        <v>3.440672274211541E-05</v>
      </c>
      <c r="AC240" s="1">
        <f t="shared" si="65"/>
        <v>0.10165448427891866</v>
      </c>
      <c r="AD240" s="1" t="s">
        <v>1059</v>
      </c>
      <c r="AE240" s="8">
        <v>1959</v>
      </c>
      <c r="AF240" s="1" t="s">
        <v>1704</v>
      </c>
      <c r="AG240" s="1" t="s">
        <v>1060</v>
      </c>
      <c r="AH240" s="1"/>
      <c r="AI240" s="13" t="s">
        <v>355</v>
      </c>
    </row>
    <row r="241" spans="1:35" s="20" customFormat="1" ht="15.75">
      <c r="A241" s="1" t="s">
        <v>1124</v>
      </c>
      <c r="B241" s="1" t="s">
        <v>1125</v>
      </c>
      <c r="C241" s="5" t="s">
        <v>97</v>
      </c>
      <c r="D241" s="6" t="s">
        <v>522</v>
      </c>
      <c r="E241" s="6" t="s">
        <v>1912</v>
      </c>
      <c r="F241" s="6" t="s">
        <v>1913</v>
      </c>
      <c r="G241" s="1" t="s">
        <v>1303</v>
      </c>
      <c r="H241" s="1">
        <v>17</v>
      </c>
      <c r="I241" s="1" t="s">
        <v>164</v>
      </c>
      <c r="J241" s="1" t="s">
        <v>415</v>
      </c>
      <c r="K241" s="1">
        <v>44.33</v>
      </c>
      <c r="L241" s="1" t="s">
        <v>1968</v>
      </c>
      <c r="M241" s="1">
        <v>0.096</v>
      </c>
      <c r="N241" s="1">
        <v>0.037</v>
      </c>
      <c r="O241" s="1">
        <f>(4/3)*PI()*((N241/2)^2)*(M241/2)</f>
        <v>6.881344548423081E-05</v>
      </c>
      <c r="P241" s="1">
        <v>0.095</v>
      </c>
      <c r="Q241" s="1">
        <v>0.0465</v>
      </c>
      <c r="R241" s="1">
        <f>(4/3)*PI()*((Q241/2)^2)*(P241/2)</f>
        <v>0.00010755438799105506</v>
      </c>
      <c r="S241" s="1">
        <v>0.39</v>
      </c>
      <c r="T241" s="1">
        <v>0.09</v>
      </c>
      <c r="U241" s="1">
        <f t="shared" si="61"/>
        <v>0.0016540485321150258</v>
      </c>
      <c r="V241" s="1">
        <v>0.035</v>
      </c>
      <c r="W241" s="1"/>
      <c r="X241" s="1">
        <f t="shared" si="62"/>
        <v>0.035</v>
      </c>
      <c r="Y241" s="1">
        <v>0.18</v>
      </c>
      <c r="Z241" s="1"/>
      <c r="AA241" s="1">
        <f t="shared" si="63"/>
        <v>0.0008906415172927064</v>
      </c>
      <c r="AB241" s="1">
        <f t="shared" si="64"/>
        <v>0.0008906415172927064</v>
      </c>
      <c r="AC241" s="1">
        <f t="shared" si="65"/>
        <v>0.5384615384615385</v>
      </c>
      <c r="AD241" s="1" t="s">
        <v>151</v>
      </c>
      <c r="AE241" s="8">
        <v>1960</v>
      </c>
      <c r="AF241" s="1" t="s">
        <v>1704</v>
      </c>
      <c r="AG241" s="9" t="s">
        <v>1030</v>
      </c>
      <c r="AH241" s="1"/>
      <c r="AI241" s="13" t="s">
        <v>207</v>
      </c>
    </row>
    <row r="242" spans="1:35" ht="15.75">
      <c r="A242" s="1" t="s">
        <v>747</v>
      </c>
      <c r="B242" s="1" t="s">
        <v>748</v>
      </c>
      <c r="C242" s="5" t="s">
        <v>749</v>
      </c>
      <c r="D242" s="5" t="s">
        <v>524</v>
      </c>
      <c r="E242" s="5" t="s">
        <v>1975</v>
      </c>
      <c r="F242" s="6" t="s">
        <v>1913</v>
      </c>
      <c r="G242" s="1" t="s">
        <v>1682</v>
      </c>
      <c r="H242" s="1"/>
      <c r="I242" s="7" t="s">
        <v>1682</v>
      </c>
      <c r="J242" s="1" t="s">
        <v>415</v>
      </c>
      <c r="K242" s="1" t="s">
        <v>1682</v>
      </c>
      <c r="L242" s="1"/>
      <c r="M242" s="1">
        <v>0.0275</v>
      </c>
      <c r="N242" s="1">
        <v>0.015</v>
      </c>
      <c r="O242" s="1">
        <f>(4/3)*PI()*((N242/2)^2)*(M242/2)</f>
        <v>3.239767424014474E-06</v>
      </c>
      <c r="P242" s="1">
        <v>0.03</v>
      </c>
      <c r="Q242" s="1">
        <v>0.026</v>
      </c>
      <c r="R242" s="1">
        <f>(4/3)*PI()*((Q242/2)^2)*(P242/2)</f>
        <v>1.06185831691335E-05</v>
      </c>
      <c r="S242" s="1"/>
      <c r="T242" s="1"/>
      <c r="U242" s="1"/>
      <c r="V242" s="1"/>
      <c r="W242" s="1"/>
      <c r="X242" s="1"/>
      <c r="Y242" s="1"/>
      <c r="Z242" s="1"/>
      <c r="AA242" s="1"/>
      <c r="AB242" s="1"/>
      <c r="AC242" s="1"/>
      <c r="AD242" s="1" t="s">
        <v>956</v>
      </c>
      <c r="AE242" s="8">
        <v>1963</v>
      </c>
      <c r="AF242" s="1" t="s">
        <v>1704</v>
      </c>
      <c r="AG242" s="10" t="s">
        <v>1042</v>
      </c>
      <c r="AH242" s="1" t="s">
        <v>392</v>
      </c>
      <c r="AI242" s="13"/>
    </row>
    <row r="243" spans="1:35" ht="15.75">
      <c r="A243" s="1" t="s">
        <v>895</v>
      </c>
      <c r="B243" s="1" t="s">
        <v>896</v>
      </c>
      <c r="C243" s="5" t="s">
        <v>1322</v>
      </c>
      <c r="D243" s="5" t="s">
        <v>986</v>
      </c>
      <c r="E243" s="5" t="s">
        <v>1972</v>
      </c>
      <c r="F243" s="6" t="s">
        <v>1913</v>
      </c>
      <c r="G243" s="1" t="s">
        <v>98</v>
      </c>
      <c r="H243" s="1">
        <v>36.5</v>
      </c>
      <c r="I243" s="1" t="s">
        <v>1759</v>
      </c>
      <c r="J243" s="1" t="s">
        <v>415</v>
      </c>
      <c r="K243" s="1">
        <v>52.34</v>
      </c>
      <c r="L243" s="1" t="s">
        <v>2018</v>
      </c>
      <c r="M243" s="1"/>
      <c r="N243" s="1"/>
      <c r="O243" s="1"/>
      <c r="P243" s="1"/>
      <c r="Q243" s="1"/>
      <c r="R243" s="1"/>
      <c r="S243" s="1">
        <v>0.3073</v>
      </c>
      <c r="T243" s="1">
        <v>0.1863</v>
      </c>
      <c r="U243" s="1">
        <f>(4/3)*PI()*((T243/2)^2)*(S243/2)</f>
        <v>0.0055845333954648675</v>
      </c>
      <c r="V243" s="1">
        <v>0.312</v>
      </c>
      <c r="W243" s="1"/>
      <c r="X243" s="1">
        <f>V243+W243</f>
        <v>0.312</v>
      </c>
      <c r="Y243" s="1">
        <v>0.063</v>
      </c>
      <c r="Z243" s="1"/>
      <c r="AA243" s="1">
        <f>Z243+AB243</f>
        <v>0.0009725805368836353</v>
      </c>
      <c r="AB243" s="1">
        <f>PI()*((Y243/2)^2)*V243</f>
        <v>0.0009725805368836353</v>
      </c>
      <c r="AC243" s="1">
        <f>AA243/U243</f>
        <v>0.17415609649204647</v>
      </c>
      <c r="AD243" s="1" t="s">
        <v>1674</v>
      </c>
      <c r="AE243" s="8">
        <v>1962</v>
      </c>
      <c r="AF243" s="1" t="s">
        <v>1426</v>
      </c>
      <c r="AG243" s="9" t="s">
        <v>799</v>
      </c>
      <c r="AH243" s="1"/>
      <c r="AI243" s="13" t="s">
        <v>1684</v>
      </c>
    </row>
    <row r="244" spans="1:35" ht="15.75">
      <c r="A244" s="1" t="s">
        <v>1347</v>
      </c>
      <c r="B244" s="1" t="s">
        <v>1348</v>
      </c>
      <c r="C244" s="5" t="s">
        <v>1777</v>
      </c>
      <c r="D244" s="5" t="s">
        <v>167</v>
      </c>
      <c r="E244" s="5" t="s">
        <v>1973</v>
      </c>
      <c r="F244" s="6" t="s">
        <v>1974</v>
      </c>
      <c r="G244" s="1" t="s">
        <v>1682</v>
      </c>
      <c r="H244" s="1"/>
      <c r="I244" s="7" t="s">
        <v>1682</v>
      </c>
      <c r="J244" s="1" t="s">
        <v>415</v>
      </c>
      <c r="K244" s="1">
        <v>35</v>
      </c>
      <c r="L244" s="1" t="s">
        <v>1854</v>
      </c>
      <c r="M244" s="1">
        <v>0.095</v>
      </c>
      <c r="N244" s="1">
        <v>0.035</v>
      </c>
      <c r="O244" s="1">
        <f>(4/3)*PI()*((N244/2)^2)*(M244/2)</f>
        <v>6.093380751025203E-05</v>
      </c>
      <c r="P244" s="1"/>
      <c r="Q244" s="1"/>
      <c r="R244" s="1"/>
      <c r="S244" s="1"/>
      <c r="T244" s="1"/>
      <c r="U244" s="1"/>
      <c r="V244" s="1"/>
      <c r="W244" s="1"/>
      <c r="X244" s="1"/>
      <c r="Y244" s="1"/>
      <c r="Z244" s="1"/>
      <c r="AA244" s="1"/>
      <c r="AB244" s="1"/>
      <c r="AC244" s="1"/>
      <c r="AD244" s="1" t="s">
        <v>1790</v>
      </c>
      <c r="AE244" s="8">
        <v>1940</v>
      </c>
      <c r="AF244" s="1" t="s">
        <v>1426</v>
      </c>
      <c r="AG244" s="9"/>
      <c r="AH244" s="1" t="s">
        <v>1755</v>
      </c>
      <c r="AI244" s="13"/>
    </row>
    <row r="245" spans="1:35" ht="15.75">
      <c r="A245" s="1" t="s">
        <v>1349</v>
      </c>
      <c r="B245" s="1" t="s">
        <v>1348</v>
      </c>
      <c r="C245" s="5" t="s">
        <v>1615</v>
      </c>
      <c r="D245" s="5" t="s">
        <v>167</v>
      </c>
      <c r="E245" s="6" t="s">
        <v>1973</v>
      </c>
      <c r="F245" s="6" t="s">
        <v>1974</v>
      </c>
      <c r="G245" s="1" t="s">
        <v>99</v>
      </c>
      <c r="H245" s="1">
        <v>15.5</v>
      </c>
      <c r="I245" s="7" t="s">
        <v>1682</v>
      </c>
      <c r="J245" s="1" t="s">
        <v>415</v>
      </c>
      <c r="K245" s="1">
        <v>36</v>
      </c>
      <c r="L245" s="1" t="s">
        <v>1409</v>
      </c>
      <c r="M245" s="1">
        <v>0.106</v>
      </c>
      <c r="N245" s="1">
        <v>0.034</v>
      </c>
      <c r="O245" s="1">
        <f>(4/3)*PI()*((N245/2)^2)*(M245/2)</f>
        <v>6.415969956671315E-05</v>
      </c>
      <c r="P245" s="1">
        <v>0.1069</v>
      </c>
      <c r="Q245" s="1">
        <v>0.0732</v>
      </c>
      <c r="R245" s="1">
        <f aca="true" t="shared" si="66" ref="R245:R250">(4/3)*PI()*((Q245/2)^2)*(P245/2)</f>
        <v>0.00029991520886937947</v>
      </c>
      <c r="S245" s="1">
        <v>0.098</v>
      </c>
      <c r="T245" s="1">
        <v>0.031</v>
      </c>
      <c r="U245" s="1">
        <f aca="true" t="shared" si="67" ref="U245:U260">(4/3)*PI()*((T245/2)^2)*(S245/2)</f>
        <v>4.931148548829659E-05</v>
      </c>
      <c r="V245" s="1">
        <v>0.149</v>
      </c>
      <c r="W245" s="1">
        <v>0.126</v>
      </c>
      <c r="X245" s="1">
        <f aca="true" t="shared" si="68" ref="X245:X260">V245+W245</f>
        <v>0.275</v>
      </c>
      <c r="Y245" s="1">
        <v>0.022</v>
      </c>
      <c r="Z245" s="1">
        <f>(PI()*(1/3)*((Y245/2)^2)*W245)*2</f>
        <v>3.193114773108666E-05</v>
      </c>
      <c r="AA245" s="1">
        <f aca="true" t="shared" si="69" ref="AA245:AA260">Z245+AB245</f>
        <v>8.857092168265704E-05</v>
      </c>
      <c r="AB245" s="1">
        <f aca="true" t="shared" si="70" ref="AB245:AB260">PI()*((Y245/2)^2)*V245</f>
        <v>5.663977395157037E-05</v>
      </c>
      <c r="AC245" s="1">
        <f aca="true" t="shared" si="71" ref="AC245:AC260">AA245/U245</f>
        <v>1.7961519675508082</v>
      </c>
      <c r="AD245" s="1" t="s">
        <v>1410</v>
      </c>
      <c r="AE245" s="8">
        <v>1935</v>
      </c>
      <c r="AF245" s="1" t="s">
        <v>1708</v>
      </c>
      <c r="AG245" s="7" t="s">
        <v>1492</v>
      </c>
      <c r="AH245" s="1" t="s">
        <v>553</v>
      </c>
      <c r="AI245" s="13" t="s">
        <v>1784</v>
      </c>
    </row>
    <row r="246" spans="1:35" ht="15.75">
      <c r="A246" s="1" t="s">
        <v>1705</v>
      </c>
      <c r="B246" s="1" t="s">
        <v>1706</v>
      </c>
      <c r="C246" s="6" t="s">
        <v>144</v>
      </c>
      <c r="D246" s="6" t="s">
        <v>227</v>
      </c>
      <c r="E246" s="6" t="s">
        <v>1973</v>
      </c>
      <c r="F246" s="6" t="s">
        <v>1974</v>
      </c>
      <c r="G246" s="1" t="s">
        <v>100</v>
      </c>
      <c r="H246" s="1">
        <v>14.7</v>
      </c>
      <c r="I246" s="1" t="s">
        <v>1759</v>
      </c>
      <c r="J246" s="1" t="s">
        <v>415</v>
      </c>
      <c r="K246" s="1">
        <v>41.9</v>
      </c>
      <c r="L246" s="1" t="s">
        <v>2019</v>
      </c>
      <c r="M246" s="1">
        <v>0.0237</v>
      </c>
      <c r="N246" s="1">
        <v>0.015</v>
      </c>
      <c r="O246" s="1">
        <f>(4/3)*PI()*((N246/2)^2)*(M246/2)</f>
        <v>2.7920904708779283E-06</v>
      </c>
      <c r="P246" s="1">
        <v>0.0241</v>
      </c>
      <c r="Q246" s="1">
        <v>0.016</v>
      </c>
      <c r="R246" s="1">
        <f t="shared" si="66"/>
        <v>3.2303950059312645E-06</v>
      </c>
      <c r="S246" s="1">
        <v>0.822</v>
      </c>
      <c r="T246" s="1">
        <v>0.243</v>
      </c>
      <c r="U246" s="1">
        <f t="shared" si="67"/>
        <v>0.02541458293044984</v>
      </c>
      <c r="V246" s="1">
        <v>0</v>
      </c>
      <c r="W246" s="1"/>
      <c r="X246" s="1">
        <f t="shared" si="68"/>
        <v>0</v>
      </c>
      <c r="Y246" s="1">
        <v>0</v>
      </c>
      <c r="Z246" s="1"/>
      <c r="AA246" s="1">
        <f t="shared" si="69"/>
        <v>0</v>
      </c>
      <c r="AB246" s="1">
        <f t="shared" si="70"/>
        <v>0</v>
      </c>
      <c r="AC246" s="1">
        <f t="shared" si="71"/>
        <v>0</v>
      </c>
      <c r="AD246" s="1" t="s">
        <v>1707</v>
      </c>
      <c r="AE246" s="8">
        <v>1952</v>
      </c>
      <c r="AF246" s="1" t="s">
        <v>1708</v>
      </c>
      <c r="AG246" s="11" t="s">
        <v>1709</v>
      </c>
      <c r="AH246" s="1"/>
      <c r="AI246" s="13" t="s">
        <v>367</v>
      </c>
    </row>
    <row r="247" spans="1:35" ht="15.75">
      <c r="A247" s="1" t="s">
        <v>543</v>
      </c>
      <c r="B247" s="1" t="s">
        <v>537</v>
      </c>
      <c r="C247" s="5" t="s">
        <v>538</v>
      </c>
      <c r="D247" s="5" t="s">
        <v>266</v>
      </c>
      <c r="E247" s="5" t="s">
        <v>1970</v>
      </c>
      <c r="F247" s="6" t="s">
        <v>1913</v>
      </c>
      <c r="G247" s="1" t="s">
        <v>539</v>
      </c>
      <c r="H247" s="1">
        <v>5</v>
      </c>
      <c r="I247" s="1" t="s">
        <v>1682</v>
      </c>
      <c r="J247" s="1" t="s">
        <v>165</v>
      </c>
      <c r="K247" s="1">
        <v>41.32</v>
      </c>
      <c r="L247" s="1" t="s">
        <v>459</v>
      </c>
      <c r="M247" s="1"/>
      <c r="N247" s="1"/>
      <c r="O247" s="1"/>
      <c r="P247" s="1">
        <v>0.07</v>
      </c>
      <c r="Q247" s="1">
        <v>0.0415</v>
      </c>
      <c r="R247" s="1">
        <f t="shared" si="66"/>
        <v>6.312375938919192E-05</v>
      </c>
      <c r="S247" s="1">
        <v>0.32</v>
      </c>
      <c r="T247" s="1">
        <v>0.115</v>
      </c>
      <c r="U247" s="1">
        <f t="shared" si="67"/>
        <v>0.002215870018332001</v>
      </c>
      <c r="V247" s="1">
        <v>0.59</v>
      </c>
      <c r="W247" s="1"/>
      <c r="X247" s="1">
        <f t="shared" si="68"/>
        <v>0.59</v>
      </c>
      <c r="Y247" s="1">
        <v>0.05</v>
      </c>
      <c r="Z247" s="1"/>
      <c r="AA247" s="1">
        <f t="shared" si="69"/>
        <v>0.0011584622910112362</v>
      </c>
      <c r="AB247" s="1">
        <f t="shared" si="70"/>
        <v>0.0011584622910112362</v>
      </c>
      <c r="AC247" s="1">
        <f t="shared" si="71"/>
        <v>0.5228024574669187</v>
      </c>
      <c r="AD247" s="1" t="s">
        <v>839</v>
      </c>
      <c r="AE247" s="8">
        <v>1980</v>
      </c>
      <c r="AF247" s="1" t="s">
        <v>1704</v>
      </c>
      <c r="AG247" s="1" t="s">
        <v>460</v>
      </c>
      <c r="AH247" s="1"/>
      <c r="AI247" s="22" t="s">
        <v>323</v>
      </c>
    </row>
    <row r="248" spans="1:35" ht="15.75">
      <c r="A248" s="1" t="s">
        <v>1324</v>
      </c>
      <c r="B248" s="1" t="s">
        <v>1031</v>
      </c>
      <c r="C248" s="16" t="s">
        <v>1501</v>
      </c>
      <c r="D248" s="5" t="s">
        <v>1175</v>
      </c>
      <c r="E248" s="5" t="s">
        <v>1912</v>
      </c>
      <c r="F248" s="6" t="s">
        <v>1913</v>
      </c>
      <c r="G248" s="1" t="s">
        <v>1694</v>
      </c>
      <c r="H248" s="1">
        <v>8</v>
      </c>
      <c r="I248" s="1" t="s">
        <v>164</v>
      </c>
      <c r="J248" s="1" t="s">
        <v>415</v>
      </c>
      <c r="K248" s="1">
        <v>45.9</v>
      </c>
      <c r="L248" s="1" t="s">
        <v>2020</v>
      </c>
      <c r="M248" s="1">
        <v>0.1155</v>
      </c>
      <c r="N248" s="1">
        <v>0.0455</v>
      </c>
      <c r="O248" s="1">
        <f>(4/3)*PI()*((N248/2)^2)*(M248/2)</f>
        <v>0.00012519973217856468</v>
      </c>
      <c r="P248" s="1">
        <v>0.0835</v>
      </c>
      <c r="Q248" s="1">
        <v>0.047</v>
      </c>
      <c r="R248" s="1">
        <f t="shared" si="66"/>
        <v>9.657857955726962E-05</v>
      </c>
      <c r="S248" s="1">
        <v>0.592</v>
      </c>
      <c r="T248" s="1">
        <v>0.101</v>
      </c>
      <c r="U248" s="1">
        <f t="shared" si="67"/>
        <v>0.0031620088170479224</v>
      </c>
      <c r="V248" s="1">
        <v>0.855</v>
      </c>
      <c r="W248" s="1"/>
      <c r="X248" s="1">
        <f t="shared" si="68"/>
        <v>0.855</v>
      </c>
      <c r="Y248" s="1">
        <v>0.07</v>
      </c>
      <c r="Z248" s="1"/>
      <c r="AA248" s="1">
        <f t="shared" si="69"/>
        <v>0.00329042560555361</v>
      </c>
      <c r="AB248" s="1">
        <f t="shared" si="70"/>
        <v>0.00329042560555361</v>
      </c>
      <c r="AC248" s="1">
        <f t="shared" si="71"/>
        <v>1.0406124068387572</v>
      </c>
      <c r="AD248" s="1" t="s">
        <v>1637</v>
      </c>
      <c r="AE248" s="8">
        <v>1976</v>
      </c>
      <c r="AF248" s="1" t="s">
        <v>1704</v>
      </c>
      <c r="AG248" s="1" t="s">
        <v>1015</v>
      </c>
      <c r="AH248" s="1"/>
      <c r="AI248" s="13" t="s">
        <v>358</v>
      </c>
    </row>
    <row r="249" spans="1:35" ht="15.75">
      <c r="A249" s="1" t="s">
        <v>668</v>
      </c>
      <c r="B249" s="1" t="s">
        <v>578</v>
      </c>
      <c r="C249" s="5" t="s">
        <v>1293</v>
      </c>
      <c r="D249" s="6" t="s">
        <v>891</v>
      </c>
      <c r="E249" s="6" t="s">
        <v>1978</v>
      </c>
      <c r="F249" s="6" t="s">
        <v>1913</v>
      </c>
      <c r="G249" s="1" t="s">
        <v>1036</v>
      </c>
      <c r="H249" s="1">
        <v>11</v>
      </c>
      <c r="I249" s="1" t="s">
        <v>1749</v>
      </c>
      <c r="J249" s="1" t="s">
        <v>415</v>
      </c>
      <c r="K249" s="1">
        <v>34.45</v>
      </c>
      <c r="L249" s="1" t="s">
        <v>1920</v>
      </c>
      <c r="M249" s="1"/>
      <c r="N249" s="1"/>
      <c r="O249" s="1"/>
      <c r="P249" s="1">
        <v>0.0195</v>
      </c>
      <c r="Q249" s="1">
        <v>0.011</v>
      </c>
      <c r="R249" s="1">
        <f t="shared" si="66"/>
        <v>1.235431311024186E-06</v>
      </c>
      <c r="S249" s="1">
        <v>0.235</v>
      </c>
      <c r="T249" s="1">
        <v>0.12</v>
      </c>
      <c r="U249" s="1">
        <f t="shared" si="67"/>
        <v>0.001771858256624643</v>
      </c>
      <c r="V249" s="1">
        <v>0.26</v>
      </c>
      <c r="W249" s="1"/>
      <c r="X249" s="1">
        <f t="shared" si="68"/>
        <v>0.26</v>
      </c>
      <c r="Y249" s="1">
        <v>0.0315</v>
      </c>
      <c r="Z249" s="1"/>
      <c r="AA249" s="1">
        <f t="shared" si="69"/>
        <v>0.0002026209451840907</v>
      </c>
      <c r="AB249" s="1">
        <f t="shared" si="70"/>
        <v>0.0002026209451840907</v>
      </c>
      <c r="AC249" s="1">
        <f t="shared" si="71"/>
        <v>0.11435505319148938</v>
      </c>
      <c r="AD249" s="1" t="s">
        <v>1790</v>
      </c>
      <c r="AE249" s="8">
        <v>1938</v>
      </c>
      <c r="AF249" s="1" t="s">
        <v>1426</v>
      </c>
      <c r="AG249" s="1"/>
      <c r="AH249" s="1"/>
      <c r="AI249" s="13" t="s">
        <v>1507</v>
      </c>
    </row>
    <row r="250" spans="1:35" ht="15.75">
      <c r="A250" s="1" t="s">
        <v>673</v>
      </c>
      <c r="B250" s="1" t="s">
        <v>578</v>
      </c>
      <c r="C250" s="5" t="s">
        <v>1293</v>
      </c>
      <c r="D250" s="6" t="s">
        <v>891</v>
      </c>
      <c r="E250" s="6" t="s">
        <v>1978</v>
      </c>
      <c r="F250" s="6" t="s">
        <v>1913</v>
      </c>
      <c r="G250" s="1" t="s">
        <v>779</v>
      </c>
      <c r="H250" s="1">
        <v>9</v>
      </c>
      <c r="I250" s="1" t="s">
        <v>1749</v>
      </c>
      <c r="J250" s="1" t="s">
        <v>415</v>
      </c>
      <c r="K250" s="1">
        <v>41.03</v>
      </c>
      <c r="L250" s="1" t="s">
        <v>2021</v>
      </c>
      <c r="M250" s="1"/>
      <c r="N250" s="1"/>
      <c r="O250" s="1"/>
      <c r="P250" s="1">
        <v>0.0243</v>
      </c>
      <c r="Q250" s="1">
        <v>0.012</v>
      </c>
      <c r="R250" s="1">
        <f t="shared" si="66"/>
        <v>1.8321768355735672E-06</v>
      </c>
      <c r="S250" s="1">
        <v>0.3691</v>
      </c>
      <c r="T250" s="1">
        <v>0.191</v>
      </c>
      <c r="U250" s="1">
        <f t="shared" si="67"/>
        <v>0.007050329298823228</v>
      </c>
      <c r="V250" s="1">
        <v>0.7018</v>
      </c>
      <c r="W250" s="1"/>
      <c r="X250" s="1">
        <f t="shared" si="68"/>
        <v>0.7018</v>
      </c>
      <c r="Y250" s="1">
        <v>0.0624</v>
      </c>
      <c r="Z250" s="1"/>
      <c r="AA250" s="1">
        <f t="shared" si="69"/>
        <v>0.002146211040412192</v>
      </c>
      <c r="AB250" s="1">
        <f t="shared" si="70"/>
        <v>0.002146211040412192</v>
      </c>
      <c r="AC250" s="1">
        <f t="shared" si="71"/>
        <v>0.30441287909352216</v>
      </c>
      <c r="AD250" s="1" t="s">
        <v>110</v>
      </c>
      <c r="AE250" s="8">
        <v>2005</v>
      </c>
      <c r="AF250" s="1" t="s">
        <v>1771</v>
      </c>
      <c r="AG250" s="9" t="s">
        <v>780</v>
      </c>
      <c r="AH250" s="1"/>
      <c r="AI250" s="13" t="s">
        <v>337</v>
      </c>
    </row>
    <row r="251" spans="1:35" ht="15.75">
      <c r="A251" s="1" t="s">
        <v>869</v>
      </c>
      <c r="B251" s="1" t="s">
        <v>578</v>
      </c>
      <c r="C251" s="5" t="s">
        <v>1293</v>
      </c>
      <c r="D251" s="6" t="s">
        <v>891</v>
      </c>
      <c r="E251" s="6" t="s">
        <v>1978</v>
      </c>
      <c r="F251" s="6" t="s">
        <v>1913</v>
      </c>
      <c r="G251" s="1" t="s">
        <v>101</v>
      </c>
      <c r="H251" s="1">
        <v>28</v>
      </c>
      <c r="I251" s="1" t="s">
        <v>1749</v>
      </c>
      <c r="J251" s="1" t="s">
        <v>415</v>
      </c>
      <c r="K251" s="1">
        <v>52.3</v>
      </c>
      <c r="L251" s="1" t="s">
        <v>1883</v>
      </c>
      <c r="M251" s="1"/>
      <c r="N251" s="1"/>
      <c r="O251" s="1"/>
      <c r="P251" s="1"/>
      <c r="Q251" s="1"/>
      <c r="R251" s="1"/>
      <c r="S251" s="1">
        <v>0.4255</v>
      </c>
      <c r="T251" s="1">
        <v>0.224</v>
      </c>
      <c r="U251" s="1">
        <f t="shared" si="67"/>
        <v>0.011178775215960814</v>
      </c>
      <c r="V251" s="1">
        <v>0.558</v>
      </c>
      <c r="W251" s="1"/>
      <c r="X251" s="1">
        <f t="shared" si="68"/>
        <v>0.558</v>
      </c>
      <c r="Y251" s="1">
        <v>0.081</v>
      </c>
      <c r="Z251" s="1"/>
      <c r="AA251" s="1">
        <f t="shared" si="69"/>
        <v>0.0028753725213282676</v>
      </c>
      <c r="AB251" s="1">
        <f t="shared" si="70"/>
        <v>0.0028753725213282676</v>
      </c>
      <c r="AC251" s="1">
        <f t="shared" si="71"/>
        <v>0.2572171338791098</v>
      </c>
      <c r="AD251" s="1" t="s">
        <v>1674</v>
      </c>
      <c r="AE251" s="8">
        <v>1966</v>
      </c>
      <c r="AF251" s="1" t="s">
        <v>1426</v>
      </c>
      <c r="AG251" s="9" t="s">
        <v>568</v>
      </c>
      <c r="AH251" s="1"/>
      <c r="AI251" s="13" t="s">
        <v>1617</v>
      </c>
    </row>
    <row r="252" spans="1:35" ht="15.75">
      <c r="A252" s="1" t="s">
        <v>870</v>
      </c>
      <c r="B252" s="1" t="s">
        <v>578</v>
      </c>
      <c r="C252" s="5" t="s">
        <v>1293</v>
      </c>
      <c r="D252" s="6" t="s">
        <v>891</v>
      </c>
      <c r="E252" s="6" t="s">
        <v>1978</v>
      </c>
      <c r="F252" s="6" t="s">
        <v>1913</v>
      </c>
      <c r="G252" s="1" t="s">
        <v>1191</v>
      </c>
      <c r="H252" s="1">
        <v>26</v>
      </c>
      <c r="I252" s="1" t="s">
        <v>1749</v>
      </c>
      <c r="J252" s="1" t="s">
        <v>415</v>
      </c>
      <c r="K252" s="1">
        <v>36.22</v>
      </c>
      <c r="L252" s="1" t="s">
        <v>2022</v>
      </c>
      <c r="M252" s="1"/>
      <c r="N252" s="1"/>
      <c r="O252" s="1"/>
      <c r="P252" s="1">
        <v>0.0255</v>
      </c>
      <c r="Q252" s="1">
        <v>0.0115</v>
      </c>
      <c r="R252" s="1">
        <f>(4/3)*PI()*((Q252/2)^2)*(P252/2)</f>
        <v>1.7657714208583127E-06</v>
      </c>
      <c r="S252" s="1">
        <v>0.32</v>
      </c>
      <c r="T252" s="1">
        <v>0.165</v>
      </c>
      <c r="U252" s="1">
        <f t="shared" si="67"/>
        <v>0.00456159253301238</v>
      </c>
      <c r="V252" s="1">
        <v>0.4</v>
      </c>
      <c r="W252" s="1"/>
      <c r="X252" s="1">
        <f t="shared" si="68"/>
        <v>0.4</v>
      </c>
      <c r="Y252" s="1">
        <v>0.0525</v>
      </c>
      <c r="Z252" s="1"/>
      <c r="AA252" s="1">
        <f t="shared" si="69"/>
        <v>0.0008659014751456868</v>
      </c>
      <c r="AB252" s="1">
        <f t="shared" si="70"/>
        <v>0.0008659014751456868</v>
      </c>
      <c r="AC252" s="1">
        <f t="shared" si="71"/>
        <v>0.18982438016528927</v>
      </c>
      <c r="AD252" s="1" t="s">
        <v>1790</v>
      </c>
      <c r="AE252" s="8">
        <v>1938</v>
      </c>
      <c r="AF252" s="1" t="s">
        <v>1426</v>
      </c>
      <c r="AG252" s="9"/>
      <c r="AH252" s="1"/>
      <c r="AI252" s="13" t="s">
        <v>131</v>
      </c>
    </row>
    <row r="253" spans="1:35" ht="15.75">
      <c r="A253" s="1" t="s">
        <v>871</v>
      </c>
      <c r="B253" s="1" t="s">
        <v>578</v>
      </c>
      <c r="C253" s="5" t="s">
        <v>1293</v>
      </c>
      <c r="D253" s="6" t="s">
        <v>891</v>
      </c>
      <c r="E253" s="6" t="s">
        <v>1978</v>
      </c>
      <c r="F253" s="6" t="s">
        <v>1913</v>
      </c>
      <c r="G253" s="1" t="s">
        <v>102</v>
      </c>
      <c r="H253" s="1">
        <v>3</v>
      </c>
      <c r="I253" s="1" t="s">
        <v>1749</v>
      </c>
      <c r="J253" s="1" t="s">
        <v>415</v>
      </c>
      <c r="K253" s="1">
        <v>52.3</v>
      </c>
      <c r="L253" s="1" t="s">
        <v>1883</v>
      </c>
      <c r="M253" s="1"/>
      <c r="N253" s="1"/>
      <c r="O253" s="1"/>
      <c r="P253" s="1"/>
      <c r="Q253" s="1"/>
      <c r="R253" s="1"/>
      <c r="S253" s="1">
        <v>0.3965</v>
      </c>
      <c r="T253" s="1">
        <v>0.217</v>
      </c>
      <c r="U253" s="1">
        <f t="shared" si="67"/>
        <v>0.009776001998054798</v>
      </c>
      <c r="V253" s="1">
        <v>0.4845</v>
      </c>
      <c r="W253" s="1"/>
      <c r="X253" s="1">
        <f t="shared" si="68"/>
        <v>0.4845</v>
      </c>
      <c r="Y253" s="1">
        <v>0.081</v>
      </c>
      <c r="Z253" s="1"/>
      <c r="AA253" s="1">
        <f t="shared" si="69"/>
        <v>0.0024966272160995436</v>
      </c>
      <c r="AB253" s="1">
        <f t="shared" si="70"/>
        <v>0.0024966272160995436</v>
      </c>
      <c r="AC253" s="1">
        <f t="shared" si="71"/>
        <v>0.25538325550632207</v>
      </c>
      <c r="AD253" s="1" t="s">
        <v>1674</v>
      </c>
      <c r="AE253" s="8">
        <v>1966</v>
      </c>
      <c r="AF253" s="1" t="s">
        <v>1426</v>
      </c>
      <c r="AG253" s="9" t="s">
        <v>568</v>
      </c>
      <c r="AH253" s="1"/>
      <c r="AI253" s="23" t="s">
        <v>336</v>
      </c>
    </row>
    <row r="254" spans="1:35" ht="15.75">
      <c r="A254" s="1" t="s">
        <v>872</v>
      </c>
      <c r="B254" s="1" t="s">
        <v>578</v>
      </c>
      <c r="C254" s="5" t="s">
        <v>1293</v>
      </c>
      <c r="D254" s="6" t="s">
        <v>891</v>
      </c>
      <c r="E254" s="6" t="s">
        <v>1978</v>
      </c>
      <c r="F254" s="6" t="s">
        <v>1913</v>
      </c>
      <c r="G254" s="1" t="s">
        <v>1039</v>
      </c>
      <c r="H254" s="1">
        <v>9.5</v>
      </c>
      <c r="I254" s="1" t="s">
        <v>1749</v>
      </c>
      <c r="J254" s="1" t="s">
        <v>415</v>
      </c>
      <c r="K254" s="1">
        <v>52.3</v>
      </c>
      <c r="L254" s="1" t="s">
        <v>1883</v>
      </c>
      <c r="M254" s="1"/>
      <c r="N254" s="1"/>
      <c r="O254" s="1"/>
      <c r="P254" s="1"/>
      <c r="Q254" s="1"/>
      <c r="R254" s="1"/>
      <c r="S254" s="1">
        <v>0.24</v>
      </c>
      <c r="T254" s="1">
        <v>0.118</v>
      </c>
      <c r="U254" s="1">
        <f t="shared" si="67"/>
        <v>0.0017497414443433709</v>
      </c>
      <c r="V254" s="1">
        <v>0.29</v>
      </c>
      <c r="W254" s="1"/>
      <c r="X254" s="1">
        <f t="shared" si="68"/>
        <v>0.29</v>
      </c>
      <c r="Y254" s="1">
        <v>0.041</v>
      </c>
      <c r="Z254" s="1"/>
      <c r="AA254" s="1">
        <f t="shared" si="69"/>
        <v>0.00038287375067462206</v>
      </c>
      <c r="AB254" s="1">
        <f t="shared" si="70"/>
        <v>0.00038287375067462206</v>
      </c>
      <c r="AC254" s="1">
        <f t="shared" si="71"/>
        <v>0.21881732979029017</v>
      </c>
      <c r="AD254" s="1" t="s">
        <v>1674</v>
      </c>
      <c r="AE254" s="8">
        <v>1966</v>
      </c>
      <c r="AF254" s="1" t="s">
        <v>1426</v>
      </c>
      <c r="AG254" s="9" t="s">
        <v>568</v>
      </c>
      <c r="AH254" s="1"/>
      <c r="AI254" s="13" t="s">
        <v>1784</v>
      </c>
    </row>
    <row r="255" spans="1:35" ht="15.75">
      <c r="A255" s="1" t="s">
        <v>103</v>
      </c>
      <c r="B255" s="1" t="s">
        <v>578</v>
      </c>
      <c r="C255" s="5" t="s">
        <v>1293</v>
      </c>
      <c r="D255" s="6" t="s">
        <v>891</v>
      </c>
      <c r="E255" s="6" t="s">
        <v>1978</v>
      </c>
      <c r="F255" s="6" t="s">
        <v>1913</v>
      </c>
      <c r="G255" s="1" t="s">
        <v>443</v>
      </c>
      <c r="H255" s="1">
        <v>12</v>
      </c>
      <c r="I255" s="1" t="s">
        <v>1749</v>
      </c>
      <c r="J255" s="1" t="s">
        <v>415</v>
      </c>
      <c r="K255" s="1">
        <v>48.03</v>
      </c>
      <c r="L255" s="1" t="s">
        <v>1803</v>
      </c>
      <c r="M255" s="1"/>
      <c r="N255" s="1"/>
      <c r="O255" s="1"/>
      <c r="P255" s="1"/>
      <c r="Q255" s="1"/>
      <c r="R255" s="1"/>
      <c r="S255" s="1">
        <v>0.562</v>
      </c>
      <c r="T255" s="1">
        <v>0.2</v>
      </c>
      <c r="U255" s="1">
        <f t="shared" si="67"/>
        <v>0.011770500475449761</v>
      </c>
      <c r="V255" s="1">
        <v>0.661</v>
      </c>
      <c r="W255" s="1"/>
      <c r="X255" s="1">
        <f t="shared" si="68"/>
        <v>0.661</v>
      </c>
      <c r="Y255" s="1">
        <v>0.075</v>
      </c>
      <c r="Z255" s="1"/>
      <c r="AA255" s="1">
        <f t="shared" si="69"/>
        <v>0.0029202085462821377</v>
      </c>
      <c r="AB255" s="1">
        <f t="shared" si="70"/>
        <v>0.0029202085462821377</v>
      </c>
      <c r="AC255" s="1">
        <f t="shared" si="71"/>
        <v>0.24809552935943058</v>
      </c>
      <c r="AD255" s="1" t="s">
        <v>1695</v>
      </c>
      <c r="AE255" s="8">
        <v>1962</v>
      </c>
      <c r="AF255" s="1" t="s">
        <v>1426</v>
      </c>
      <c r="AG255" s="1"/>
      <c r="AH255" s="1"/>
      <c r="AI255" s="13" t="s">
        <v>1614</v>
      </c>
    </row>
    <row r="256" spans="1:35" ht="15.75">
      <c r="A256" s="1" t="s">
        <v>610</v>
      </c>
      <c r="B256" s="1" t="s">
        <v>578</v>
      </c>
      <c r="C256" s="5" t="s">
        <v>1293</v>
      </c>
      <c r="D256" s="6" t="s">
        <v>891</v>
      </c>
      <c r="E256" s="6" t="s">
        <v>1978</v>
      </c>
      <c r="F256" s="6" t="s">
        <v>1913</v>
      </c>
      <c r="G256" s="1" t="s">
        <v>1775</v>
      </c>
      <c r="H256" s="1">
        <v>13.5</v>
      </c>
      <c r="I256" s="1" t="s">
        <v>1749</v>
      </c>
      <c r="J256" s="1" t="s">
        <v>415</v>
      </c>
      <c r="K256" s="1">
        <v>52.3</v>
      </c>
      <c r="L256" s="1" t="s">
        <v>1883</v>
      </c>
      <c r="M256" s="1"/>
      <c r="N256" s="1"/>
      <c r="O256" s="1"/>
      <c r="P256" s="1"/>
      <c r="Q256" s="1"/>
      <c r="R256" s="1"/>
      <c r="S256" s="1">
        <v>0.488</v>
      </c>
      <c r="T256" s="1">
        <v>0.301</v>
      </c>
      <c r="U256" s="1">
        <f t="shared" si="67"/>
        <v>0.023150023461974957</v>
      </c>
      <c r="V256" s="1">
        <v>0.5985</v>
      </c>
      <c r="W256" s="1"/>
      <c r="X256" s="1">
        <f t="shared" si="68"/>
        <v>0.5985</v>
      </c>
      <c r="Y256" s="1">
        <v>0.0915</v>
      </c>
      <c r="Z256" s="1"/>
      <c r="AA256" s="1">
        <f t="shared" si="69"/>
        <v>0.003935466539442315</v>
      </c>
      <c r="AB256" s="1">
        <f t="shared" si="70"/>
        <v>0.003935466539442315</v>
      </c>
      <c r="AC256" s="1">
        <f t="shared" si="71"/>
        <v>0.1699983823302171</v>
      </c>
      <c r="AD256" s="1" t="s">
        <v>1674</v>
      </c>
      <c r="AE256" s="8">
        <v>1966</v>
      </c>
      <c r="AF256" s="1" t="s">
        <v>1426</v>
      </c>
      <c r="AG256" s="9" t="s">
        <v>568</v>
      </c>
      <c r="AH256" s="1"/>
      <c r="AI256" s="13" t="s">
        <v>1776</v>
      </c>
    </row>
    <row r="257" spans="1:35" ht="15.75">
      <c r="A257" s="1" t="s">
        <v>611</v>
      </c>
      <c r="B257" s="1" t="s">
        <v>578</v>
      </c>
      <c r="C257" s="5" t="s">
        <v>1293</v>
      </c>
      <c r="D257" s="6" t="s">
        <v>891</v>
      </c>
      <c r="E257" s="6" t="s">
        <v>1978</v>
      </c>
      <c r="F257" s="6" t="s">
        <v>1913</v>
      </c>
      <c r="G257" s="1" t="s">
        <v>612</v>
      </c>
      <c r="H257" s="1">
        <v>22</v>
      </c>
      <c r="I257" s="1" t="s">
        <v>1749</v>
      </c>
      <c r="J257" s="1" t="s">
        <v>415</v>
      </c>
      <c r="K257" s="1">
        <v>45.58</v>
      </c>
      <c r="L257" s="1" t="s">
        <v>1760</v>
      </c>
      <c r="M257" s="1"/>
      <c r="N257" s="1"/>
      <c r="O257" s="1"/>
      <c r="P257" s="1">
        <v>0.023</v>
      </c>
      <c r="Q257" s="1">
        <v>0.0155</v>
      </c>
      <c r="R257" s="1">
        <f>(4/3)*PI()*((Q257/2)^2)*(P257/2)</f>
        <v>2.8932759342623E-06</v>
      </c>
      <c r="S257" s="1">
        <v>0.445</v>
      </c>
      <c r="T257" s="1">
        <v>0.145</v>
      </c>
      <c r="U257" s="1">
        <f t="shared" si="67"/>
        <v>0.004898855594344633</v>
      </c>
      <c r="V257" s="1">
        <v>0.78</v>
      </c>
      <c r="W257" s="1"/>
      <c r="X257" s="1">
        <f t="shared" si="68"/>
        <v>0.78</v>
      </c>
      <c r="Y257" s="1">
        <v>0.0455</v>
      </c>
      <c r="Z257" s="1"/>
      <c r="AA257" s="1">
        <f t="shared" si="69"/>
        <v>0.0012682570272633826</v>
      </c>
      <c r="AB257" s="1">
        <f t="shared" si="70"/>
        <v>0.0012682570272633826</v>
      </c>
      <c r="AC257" s="1">
        <f t="shared" si="71"/>
        <v>0.25888842870312234</v>
      </c>
      <c r="AD257" s="1" t="s">
        <v>701</v>
      </c>
      <c r="AE257" s="8">
        <v>1942</v>
      </c>
      <c r="AF257" s="1" t="s">
        <v>1704</v>
      </c>
      <c r="AG257" s="9" t="s">
        <v>702</v>
      </c>
      <c r="AH257" s="1"/>
      <c r="AI257" s="13" t="s">
        <v>370</v>
      </c>
    </row>
    <row r="258" spans="1:35" ht="15.75">
      <c r="A258" s="1" t="s">
        <v>787</v>
      </c>
      <c r="B258" s="1" t="s">
        <v>578</v>
      </c>
      <c r="C258" s="5" t="s">
        <v>1293</v>
      </c>
      <c r="D258" s="6" t="s">
        <v>891</v>
      </c>
      <c r="E258" s="6" t="s">
        <v>1978</v>
      </c>
      <c r="F258" s="6" t="s">
        <v>1913</v>
      </c>
      <c r="G258" s="1" t="s">
        <v>775</v>
      </c>
      <c r="H258" s="1">
        <v>15.5</v>
      </c>
      <c r="I258" s="1" t="s">
        <v>1749</v>
      </c>
      <c r="J258" s="1" t="s">
        <v>415</v>
      </c>
      <c r="K258" s="1">
        <v>40.12</v>
      </c>
      <c r="L258" s="1" t="s">
        <v>1896</v>
      </c>
      <c r="M258" s="1"/>
      <c r="N258" s="1"/>
      <c r="O258" s="1"/>
      <c r="P258" s="1"/>
      <c r="Q258" s="1"/>
      <c r="R258" s="1"/>
      <c r="S258" s="1">
        <v>0.5286</v>
      </c>
      <c r="T258" s="1">
        <v>0.307</v>
      </c>
      <c r="U258" s="1">
        <f t="shared" si="67"/>
        <v>0.026085702205321044</v>
      </c>
      <c r="V258" s="1">
        <v>0.664</v>
      </c>
      <c r="W258" s="1"/>
      <c r="X258" s="1">
        <f t="shared" si="68"/>
        <v>0.664</v>
      </c>
      <c r="Y258" s="1">
        <v>0.0714</v>
      </c>
      <c r="Z258" s="1"/>
      <c r="AA258" s="1">
        <f t="shared" si="69"/>
        <v>0.0026586084715929073</v>
      </c>
      <c r="AB258" s="1">
        <f t="shared" si="70"/>
        <v>0.0026586084715929073</v>
      </c>
      <c r="AC258" s="1">
        <f t="shared" si="71"/>
        <v>0.1019182251896825</v>
      </c>
      <c r="AD258" s="1" t="s">
        <v>1314</v>
      </c>
      <c r="AE258" s="8">
        <v>1914</v>
      </c>
      <c r="AF258" s="1" t="s">
        <v>1704</v>
      </c>
      <c r="AG258" s="9" t="s">
        <v>1315</v>
      </c>
      <c r="AH258" s="1"/>
      <c r="AI258" s="13" t="s">
        <v>1784</v>
      </c>
    </row>
    <row r="259" spans="1:35" ht="15.75">
      <c r="A259" s="1" t="s">
        <v>788</v>
      </c>
      <c r="B259" s="1" t="s">
        <v>789</v>
      </c>
      <c r="C259" s="5" t="s">
        <v>1293</v>
      </c>
      <c r="D259" s="6" t="s">
        <v>891</v>
      </c>
      <c r="E259" s="6" t="s">
        <v>1978</v>
      </c>
      <c r="F259" s="6" t="s">
        <v>1913</v>
      </c>
      <c r="G259" s="1" t="s">
        <v>1290</v>
      </c>
      <c r="H259" s="1">
        <v>5.2</v>
      </c>
      <c r="I259" s="1" t="s">
        <v>1749</v>
      </c>
      <c r="J259" s="1" t="s">
        <v>415</v>
      </c>
      <c r="K259" s="1">
        <v>42.27</v>
      </c>
      <c r="L259" s="1" t="s">
        <v>1802</v>
      </c>
      <c r="M259" s="1"/>
      <c r="N259" s="1"/>
      <c r="O259" s="1"/>
      <c r="P259" s="1"/>
      <c r="Q259" s="1"/>
      <c r="R259" s="1"/>
      <c r="S259" s="1">
        <v>0.276</v>
      </c>
      <c r="T259" s="1">
        <v>0.165</v>
      </c>
      <c r="U259" s="1">
        <f t="shared" si="67"/>
        <v>0.003934373559723178</v>
      </c>
      <c r="V259" s="1">
        <v>0.268</v>
      </c>
      <c r="W259" s="1"/>
      <c r="X259" s="1">
        <f t="shared" si="68"/>
        <v>0.268</v>
      </c>
      <c r="Y259" s="1">
        <v>0.07</v>
      </c>
      <c r="Z259" s="1"/>
      <c r="AA259" s="1">
        <f t="shared" si="69"/>
        <v>0.0010313848681735292</v>
      </c>
      <c r="AB259" s="1">
        <f t="shared" si="70"/>
        <v>0.0010313848681735292</v>
      </c>
      <c r="AC259" s="1">
        <f t="shared" si="71"/>
        <v>0.26214716333293403</v>
      </c>
      <c r="AD259" s="1" t="s">
        <v>1105</v>
      </c>
      <c r="AE259" s="8">
        <v>1938</v>
      </c>
      <c r="AF259" s="1" t="s">
        <v>1704</v>
      </c>
      <c r="AG259" s="7" t="s">
        <v>730</v>
      </c>
      <c r="AH259" s="1" t="s">
        <v>70</v>
      </c>
      <c r="AI259" s="13" t="s">
        <v>358</v>
      </c>
    </row>
    <row r="260" spans="1:35" ht="15.75">
      <c r="A260" s="1" t="s">
        <v>1061</v>
      </c>
      <c r="B260" s="1" t="s">
        <v>826</v>
      </c>
      <c r="C260" s="5" t="s">
        <v>731</v>
      </c>
      <c r="D260" s="5" t="s">
        <v>732</v>
      </c>
      <c r="E260" s="5" t="s">
        <v>1978</v>
      </c>
      <c r="F260" s="6" t="s">
        <v>1913</v>
      </c>
      <c r="G260" s="1" t="s">
        <v>978</v>
      </c>
      <c r="H260" s="1">
        <v>4.3</v>
      </c>
      <c r="I260" s="1" t="s">
        <v>1749</v>
      </c>
      <c r="J260" s="1" t="s">
        <v>415</v>
      </c>
      <c r="K260" s="1">
        <v>26</v>
      </c>
      <c r="L260" s="1" t="s">
        <v>1967</v>
      </c>
      <c r="M260" s="1">
        <v>0.126</v>
      </c>
      <c r="N260" s="1">
        <v>0.036</v>
      </c>
      <c r="O260" s="1">
        <f>(4/3)*PI()*((N260/2)^2)*(M260/2)</f>
        <v>8.55015856600998E-05</v>
      </c>
      <c r="P260" s="1">
        <v>0.134</v>
      </c>
      <c r="Q260" s="1">
        <v>0.0766</v>
      </c>
      <c r="R260" s="1">
        <f>(4/3)*PI()*((Q260/2)^2)*(P260/2)</f>
        <v>0.00041168112905444026</v>
      </c>
      <c r="S260" s="1">
        <v>0.41</v>
      </c>
      <c r="T260" s="1">
        <v>0.21</v>
      </c>
      <c r="U260" s="1">
        <f t="shared" si="67"/>
        <v>0.00946718946159284</v>
      </c>
      <c r="V260" s="1">
        <v>0.36</v>
      </c>
      <c r="W260" s="1"/>
      <c r="X260" s="1">
        <f t="shared" si="68"/>
        <v>0.36</v>
      </c>
      <c r="Y260" s="1">
        <v>0.05</v>
      </c>
      <c r="Z260" s="1"/>
      <c r="AA260" s="1">
        <f t="shared" si="69"/>
        <v>0.0007068583470577035</v>
      </c>
      <c r="AB260" s="1">
        <f t="shared" si="70"/>
        <v>0.0007068583470577035</v>
      </c>
      <c r="AC260" s="1">
        <f t="shared" si="71"/>
        <v>0.07466401194624193</v>
      </c>
      <c r="AD260" s="1" t="s">
        <v>827</v>
      </c>
      <c r="AE260" s="8">
        <v>1957</v>
      </c>
      <c r="AF260" s="1" t="s">
        <v>1708</v>
      </c>
      <c r="AG260" s="10" t="s">
        <v>925</v>
      </c>
      <c r="AH260" s="1" t="s">
        <v>82</v>
      </c>
      <c r="AI260" s="13" t="s">
        <v>371</v>
      </c>
    </row>
    <row r="261" spans="1:35" ht="15.75">
      <c r="A261" s="5" t="s">
        <v>1043</v>
      </c>
      <c r="B261" s="1" t="s">
        <v>757</v>
      </c>
      <c r="C261" s="6" t="s">
        <v>846</v>
      </c>
      <c r="D261" s="5" t="s">
        <v>986</v>
      </c>
      <c r="E261" s="5" t="s">
        <v>1972</v>
      </c>
      <c r="F261" s="6" t="s">
        <v>1913</v>
      </c>
      <c r="G261" s="1" t="s">
        <v>1682</v>
      </c>
      <c r="H261" s="1"/>
      <c r="I261" s="7" t="s">
        <v>1682</v>
      </c>
      <c r="J261" s="1" t="s">
        <v>415</v>
      </c>
      <c r="K261" s="1">
        <v>35</v>
      </c>
      <c r="L261" s="1" t="s">
        <v>1854</v>
      </c>
      <c r="M261" s="1">
        <v>0.105</v>
      </c>
      <c r="N261" s="1">
        <v>0.0625</v>
      </c>
      <c r="O261" s="1">
        <f>(4/3)*PI()*((N261/2)^2)*(M261/2)</f>
        <v>0.00021475731030398974</v>
      </c>
      <c r="P261" s="1"/>
      <c r="Q261" s="1"/>
      <c r="R261" s="1"/>
      <c r="S261" s="1"/>
      <c r="T261" s="1"/>
      <c r="U261" s="1"/>
      <c r="V261" s="1"/>
      <c r="W261" s="1"/>
      <c r="X261" s="1"/>
      <c r="Y261" s="1"/>
      <c r="Z261" s="1"/>
      <c r="AA261" s="1"/>
      <c r="AB261" s="1"/>
      <c r="AC261" s="1"/>
      <c r="AD261" s="1" t="s">
        <v>1790</v>
      </c>
      <c r="AE261" s="8">
        <v>1940</v>
      </c>
      <c r="AF261" s="1" t="s">
        <v>1426</v>
      </c>
      <c r="AG261" s="1" t="s">
        <v>1271</v>
      </c>
      <c r="AH261" s="1" t="s">
        <v>1755</v>
      </c>
      <c r="AI261" s="13"/>
    </row>
    <row r="262" spans="1:35" ht="15.75">
      <c r="A262" s="5" t="s">
        <v>843</v>
      </c>
      <c r="B262" s="1" t="s">
        <v>757</v>
      </c>
      <c r="C262" s="5" t="s">
        <v>846</v>
      </c>
      <c r="D262" s="5" t="s">
        <v>986</v>
      </c>
      <c r="E262" s="5" t="s">
        <v>1972</v>
      </c>
      <c r="F262" s="6" t="s">
        <v>1913</v>
      </c>
      <c r="G262" s="1" t="s">
        <v>71</v>
      </c>
      <c r="H262" s="1">
        <v>16.8</v>
      </c>
      <c r="I262" s="1" t="s">
        <v>1759</v>
      </c>
      <c r="J262" s="1" t="s">
        <v>415</v>
      </c>
      <c r="K262" s="1">
        <v>45.49</v>
      </c>
      <c r="L262" s="1" t="s">
        <v>758</v>
      </c>
      <c r="M262" s="1">
        <v>0.205</v>
      </c>
      <c r="N262" s="1">
        <v>0.05</v>
      </c>
      <c r="O262" s="1">
        <f>(4/3)*PI()*((N262/2)^2)*(M262/2)</f>
        <v>0.00026834437249412816</v>
      </c>
      <c r="P262" s="1">
        <v>0.148</v>
      </c>
      <c r="Q262" s="1">
        <v>0.076</v>
      </c>
      <c r="R262" s="1">
        <f>(4/3)*PI()*((Q262/2)^2)*(P262/2)</f>
        <v>0.00044759736612265454</v>
      </c>
      <c r="S262" s="1">
        <v>0.364</v>
      </c>
      <c r="T262" s="1">
        <v>0.121</v>
      </c>
      <c r="U262" s="1">
        <f aca="true" t="shared" si="72" ref="U262:U268">(4/3)*PI()*((T262/2)^2)*(S262/2)</f>
        <v>0.0027904275211666284</v>
      </c>
      <c r="V262" s="1">
        <v>0</v>
      </c>
      <c r="W262" s="1"/>
      <c r="X262" s="1">
        <f aca="true" t="shared" si="73" ref="X262:X268">V262+W262</f>
        <v>0</v>
      </c>
      <c r="Y262" s="1">
        <v>0</v>
      </c>
      <c r="Z262" s="1"/>
      <c r="AA262" s="1">
        <f aca="true" t="shared" si="74" ref="AA262:AA268">Z262+AB262</f>
        <v>0</v>
      </c>
      <c r="AB262" s="1">
        <f aca="true" t="shared" si="75" ref="AB262:AB268">PI()*((Y262/2)^2)*V262</f>
        <v>0</v>
      </c>
      <c r="AC262" s="1">
        <f aca="true" t="shared" si="76" ref="AC262:AC268">AA262/U262</f>
        <v>0</v>
      </c>
      <c r="AD262" s="1" t="s">
        <v>910</v>
      </c>
      <c r="AE262" s="8">
        <v>1986</v>
      </c>
      <c r="AF262" s="1" t="s">
        <v>1704</v>
      </c>
      <c r="AG262" s="9" t="s">
        <v>759</v>
      </c>
      <c r="AH262" s="1" t="s">
        <v>83</v>
      </c>
      <c r="AI262" s="13" t="s">
        <v>289</v>
      </c>
    </row>
    <row r="263" spans="1:35" ht="15.75">
      <c r="A263" s="5" t="s">
        <v>447</v>
      </c>
      <c r="B263" s="1" t="s">
        <v>757</v>
      </c>
      <c r="C263" s="5" t="s">
        <v>846</v>
      </c>
      <c r="D263" s="5" t="s">
        <v>986</v>
      </c>
      <c r="E263" s="5" t="s">
        <v>1972</v>
      </c>
      <c r="F263" s="6" t="s">
        <v>1913</v>
      </c>
      <c r="G263" s="1" t="s">
        <v>72</v>
      </c>
      <c r="H263" s="5">
        <v>11.5</v>
      </c>
      <c r="I263" s="1" t="s">
        <v>1759</v>
      </c>
      <c r="J263" s="1" t="s">
        <v>165</v>
      </c>
      <c r="K263" s="1">
        <v>30.37</v>
      </c>
      <c r="L263" s="1" t="s">
        <v>1897</v>
      </c>
      <c r="M263" s="1">
        <v>0.23</v>
      </c>
      <c r="N263" s="1">
        <v>0.09</v>
      </c>
      <c r="O263" s="1">
        <f>(4/3)*PI()*((N263/2)^2)*(M263/2)</f>
        <v>0.0009754645189396306</v>
      </c>
      <c r="P263" s="1">
        <v>0.11</v>
      </c>
      <c r="Q263" s="1">
        <v>0.052</v>
      </c>
      <c r="R263" s="1">
        <f>(4/3)*PI()*((Q263/2)^2)*(P263/2)</f>
        <v>0.000155739219813958</v>
      </c>
      <c r="S263" s="1">
        <v>0.32</v>
      </c>
      <c r="T263" s="1">
        <v>0.079</v>
      </c>
      <c r="U263" s="1">
        <f t="shared" si="72"/>
        <v>0.0010456895867228745</v>
      </c>
      <c r="V263" s="1">
        <v>0</v>
      </c>
      <c r="W263" s="1"/>
      <c r="X263" s="1">
        <f t="shared" si="73"/>
        <v>0</v>
      </c>
      <c r="Y263" s="1">
        <v>0</v>
      </c>
      <c r="Z263" s="1"/>
      <c r="AA263" s="1">
        <f t="shared" si="74"/>
        <v>0</v>
      </c>
      <c r="AB263" s="1">
        <f t="shared" si="75"/>
        <v>0</v>
      </c>
      <c r="AC263" s="1">
        <f t="shared" si="76"/>
        <v>0</v>
      </c>
      <c r="AD263" s="1" t="s">
        <v>152</v>
      </c>
      <c r="AE263" s="8">
        <v>1978</v>
      </c>
      <c r="AF263" s="1" t="s">
        <v>1704</v>
      </c>
      <c r="AG263" s="9" t="s">
        <v>711</v>
      </c>
      <c r="AH263" s="1" t="s">
        <v>1252</v>
      </c>
      <c r="AI263" s="13" t="s">
        <v>309</v>
      </c>
    </row>
    <row r="264" spans="1:35" ht="15.75">
      <c r="A264" s="5" t="s">
        <v>403</v>
      </c>
      <c r="B264" s="1" t="s">
        <v>923</v>
      </c>
      <c r="C264" s="5" t="s">
        <v>1203</v>
      </c>
      <c r="D264" s="5" t="s">
        <v>1326</v>
      </c>
      <c r="E264" s="5" t="s">
        <v>1912</v>
      </c>
      <c r="F264" s="6" t="s">
        <v>1913</v>
      </c>
      <c r="G264" s="1" t="s">
        <v>1680</v>
      </c>
      <c r="H264" s="1">
        <v>28</v>
      </c>
      <c r="I264" s="1" t="s">
        <v>1329</v>
      </c>
      <c r="J264" s="1" t="s">
        <v>415</v>
      </c>
      <c r="K264" s="1">
        <v>48</v>
      </c>
      <c r="L264" s="1" t="s">
        <v>1898</v>
      </c>
      <c r="M264" s="1"/>
      <c r="N264" s="1"/>
      <c r="O264" s="1"/>
      <c r="P264" s="1">
        <v>0.045</v>
      </c>
      <c r="Q264" s="1">
        <v>0.0285</v>
      </c>
      <c r="R264" s="1">
        <f>(4/3)*PI()*((Q264/2)^2)*(P264/2)</f>
        <v>1.913818974658732E-05</v>
      </c>
      <c r="S264" s="1">
        <v>0.2688</v>
      </c>
      <c r="T264" s="1">
        <v>0.1024</v>
      </c>
      <c r="U264" s="1">
        <f t="shared" si="72"/>
        <v>0.0014758009989320957</v>
      </c>
      <c r="V264" s="1">
        <v>0.1999</v>
      </c>
      <c r="W264" s="1"/>
      <c r="X264" s="1">
        <f t="shared" si="73"/>
        <v>0.1999</v>
      </c>
      <c r="Y264" s="1">
        <v>0.0256</v>
      </c>
      <c r="Z264" s="1"/>
      <c r="AA264" s="1">
        <f t="shared" si="74"/>
        <v>0.00010289223621879392</v>
      </c>
      <c r="AB264" s="1">
        <f t="shared" si="75"/>
        <v>0.00010289223621879392</v>
      </c>
      <c r="AC264" s="1">
        <f t="shared" si="76"/>
        <v>0.06971958705357142</v>
      </c>
      <c r="AD264" s="1" t="s">
        <v>1012</v>
      </c>
      <c r="AE264" s="8">
        <v>1982</v>
      </c>
      <c r="AF264" s="1" t="s">
        <v>1338</v>
      </c>
      <c r="AG264" s="11" t="s">
        <v>1013</v>
      </c>
      <c r="AH264" s="1"/>
      <c r="AI264" s="13" t="s">
        <v>1617</v>
      </c>
    </row>
    <row r="265" spans="1:35" ht="15.75">
      <c r="A265" s="5" t="s">
        <v>73</v>
      </c>
      <c r="B265" s="1" t="s">
        <v>923</v>
      </c>
      <c r="C265" s="5" t="s">
        <v>1203</v>
      </c>
      <c r="D265" s="5" t="s">
        <v>1326</v>
      </c>
      <c r="E265" s="5" t="s">
        <v>1912</v>
      </c>
      <c r="F265" s="6" t="s">
        <v>1913</v>
      </c>
      <c r="G265" s="1" t="s">
        <v>74</v>
      </c>
      <c r="H265" s="1">
        <v>10</v>
      </c>
      <c r="I265" s="1" t="s">
        <v>1329</v>
      </c>
      <c r="J265" s="1" t="s">
        <v>415</v>
      </c>
      <c r="K265" s="1">
        <v>44</v>
      </c>
      <c r="L265" s="1" t="s">
        <v>1918</v>
      </c>
      <c r="M265" s="1"/>
      <c r="N265" s="1"/>
      <c r="O265" s="1"/>
      <c r="P265" s="1">
        <v>0.034</v>
      </c>
      <c r="Q265" s="1">
        <v>0.022</v>
      </c>
      <c r="R265" s="1">
        <f>(4/3)*PI()*((Q265/2)^2)*(P265/2)</f>
        <v>8.616341451245606E-06</v>
      </c>
      <c r="S265" s="1">
        <v>0.247</v>
      </c>
      <c r="T265" s="1">
        <v>0.104</v>
      </c>
      <c r="U265" s="1">
        <f t="shared" si="72"/>
        <v>0.0013988213561471864</v>
      </c>
      <c r="V265" s="1">
        <v>0.21</v>
      </c>
      <c r="W265" s="1"/>
      <c r="X265" s="1">
        <f t="shared" si="73"/>
        <v>0.21</v>
      </c>
      <c r="Y265" s="1">
        <v>0.026</v>
      </c>
      <c r="Z265" s="1"/>
      <c r="AA265" s="1">
        <f t="shared" si="74"/>
        <v>0.00011149512327590174</v>
      </c>
      <c r="AB265" s="1">
        <f t="shared" si="75"/>
        <v>0.00011149512327590174</v>
      </c>
      <c r="AC265" s="1">
        <f t="shared" si="76"/>
        <v>0.07970647773279352</v>
      </c>
      <c r="AD265" s="1" t="s">
        <v>1630</v>
      </c>
      <c r="AE265" s="8">
        <v>1958</v>
      </c>
      <c r="AF265" s="1" t="s">
        <v>1708</v>
      </c>
      <c r="AG265" s="11" t="s">
        <v>924</v>
      </c>
      <c r="AH265" s="1"/>
      <c r="AI265" s="13" t="s">
        <v>358</v>
      </c>
    </row>
    <row r="266" spans="1:35" ht="15.75">
      <c r="A266" s="5" t="s">
        <v>863</v>
      </c>
      <c r="B266" s="1" t="s">
        <v>1223</v>
      </c>
      <c r="C266" s="5" t="s">
        <v>1451</v>
      </c>
      <c r="D266" s="6" t="s">
        <v>163</v>
      </c>
      <c r="E266" s="6" t="s">
        <v>1914</v>
      </c>
      <c r="F266" s="6" t="s">
        <v>1913</v>
      </c>
      <c r="G266" s="1" t="s">
        <v>75</v>
      </c>
      <c r="H266" s="1">
        <v>9</v>
      </c>
      <c r="I266" s="1" t="s">
        <v>164</v>
      </c>
      <c r="J266" s="1" t="s">
        <v>415</v>
      </c>
      <c r="K266" s="1">
        <v>17.23</v>
      </c>
      <c r="L266" s="1" t="s">
        <v>1899</v>
      </c>
      <c r="M266" s="1"/>
      <c r="N266" s="1"/>
      <c r="O266" s="1"/>
      <c r="P266" s="1">
        <v>0.028</v>
      </c>
      <c r="Q266" s="1">
        <v>0.016</v>
      </c>
      <c r="R266" s="1">
        <f>(4/3)*PI()*((Q266/2)^2)*(P266/2)</f>
        <v>3.753156023488606E-06</v>
      </c>
      <c r="S266" s="1">
        <v>0.154</v>
      </c>
      <c r="T266" s="1">
        <v>0.075</v>
      </c>
      <c r="U266" s="1">
        <f t="shared" si="72"/>
        <v>0.00045356743936202635</v>
      </c>
      <c r="V266" s="1">
        <v>0.388</v>
      </c>
      <c r="W266" s="1"/>
      <c r="X266" s="1">
        <f t="shared" si="73"/>
        <v>0.388</v>
      </c>
      <c r="Y266" s="1">
        <v>0.026</v>
      </c>
      <c r="Z266" s="1"/>
      <c r="AA266" s="1">
        <f t="shared" si="74"/>
        <v>0.00020600051348118988</v>
      </c>
      <c r="AB266" s="1">
        <f t="shared" si="75"/>
        <v>0.00020600051348118988</v>
      </c>
      <c r="AC266" s="1">
        <f t="shared" si="76"/>
        <v>0.45417835497835496</v>
      </c>
      <c r="AD266" s="1" t="s">
        <v>187</v>
      </c>
      <c r="AE266" s="8">
        <v>1965</v>
      </c>
      <c r="AF266" s="1" t="s">
        <v>1704</v>
      </c>
      <c r="AG266" s="9" t="s">
        <v>987</v>
      </c>
      <c r="AH266" s="1"/>
      <c r="AI266" s="13" t="s">
        <v>1232</v>
      </c>
    </row>
    <row r="267" spans="1:35" ht="15.75">
      <c r="A267" s="5" t="s">
        <v>1433</v>
      </c>
      <c r="B267" s="1" t="s">
        <v>1434</v>
      </c>
      <c r="C267" s="6" t="s">
        <v>1615</v>
      </c>
      <c r="D267" s="5" t="s">
        <v>167</v>
      </c>
      <c r="E267" s="6" t="s">
        <v>1973</v>
      </c>
      <c r="F267" s="6" t="s">
        <v>1974</v>
      </c>
      <c r="G267" s="1" t="s">
        <v>256</v>
      </c>
      <c r="H267" s="1">
        <v>11</v>
      </c>
      <c r="I267" s="1" t="s">
        <v>164</v>
      </c>
      <c r="J267" s="1" t="s">
        <v>415</v>
      </c>
      <c r="K267" s="1">
        <v>47.95</v>
      </c>
      <c r="L267" s="1" t="s">
        <v>1900</v>
      </c>
      <c r="M267" s="1">
        <v>0.149</v>
      </c>
      <c r="N267" s="1">
        <v>0.0475</v>
      </c>
      <c r="O267" s="1">
        <f>(4/3)*PI()*((N267/2)^2)*(M267/2)</f>
        <v>0.00017602409087910559</v>
      </c>
      <c r="P267" s="1"/>
      <c r="Q267" s="1"/>
      <c r="R267" s="1"/>
      <c r="S267" s="1">
        <v>0.169</v>
      </c>
      <c r="T267" s="1">
        <v>0.0318</v>
      </c>
      <c r="U267" s="1">
        <f t="shared" si="72"/>
        <v>8.948280036628802E-05</v>
      </c>
      <c r="V267" s="1">
        <v>0.196</v>
      </c>
      <c r="W267" s="1">
        <v>0.177</v>
      </c>
      <c r="X267" s="1">
        <f t="shared" si="73"/>
        <v>0.373</v>
      </c>
      <c r="Y267" s="1">
        <v>0.027</v>
      </c>
      <c r="Z267" s="1">
        <f>(PI()*(1/3)*((Y267/2)^2)*W267)*2</f>
        <v>6.756152081177528E-05</v>
      </c>
      <c r="AA267" s="1">
        <f t="shared" si="74"/>
        <v>0.00017978235199065626</v>
      </c>
      <c r="AB267" s="1">
        <f t="shared" si="75"/>
        <v>0.00011222083117888099</v>
      </c>
      <c r="AC267" s="1">
        <f t="shared" si="76"/>
        <v>2.0091274664487133</v>
      </c>
      <c r="AD267" s="1" t="s">
        <v>1597</v>
      </c>
      <c r="AE267" s="8">
        <v>1958</v>
      </c>
      <c r="AF267" s="1" t="s">
        <v>1704</v>
      </c>
      <c r="AG267" s="9" t="s">
        <v>1598</v>
      </c>
      <c r="AH267" s="1"/>
      <c r="AI267" s="22" t="s">
        <v>325</v>
      </c>
    </row>
    <row r="268" spans="1:35" ht="15.75">
      <c r="A268" s="5" t="s">
        <v>1283</v>
      </c>
      <c r="B268" s="1" t="s">
        <v>1284</v>
      </c>
      <c r="C268" s="5" t="s">
        <v>1285</v>
      </c>
      <c r="D268" s="5" t="s">
        <v>990</v>
      </c>
      <c r="E268" s="5" t="s">
        <v>1912</v>
      </c>
      <c r="F268" s="6" t="s">
        <v>1913</v>
      </c>
      <c r="G268" s="1" t="s">
        <v>1299</v>
      </c>
      <c r="H268" s="1">
        <v>28</v>
      </c>
      <c r="I268" s="1" t="s">
        <v>1329</v>
      </c>
      <c r="J268" s="1" t="s">
        <v>415</v>
      </c>
      <c r="K268" s="1">
        <v>17.42</v>
      </c>
      <c r="L268" s="1" t="s">
        <v>1901</v>
      </c>
      <c r="M268" s="1"/>
      <c r="N268" s="1"/>
      <c r="O268" s="1"/>
      <c r="P268" s="1">
        <v>0.028</v>
      </c>
      <c r="Q268" s="1">
        <v>0.017</v>
      </c>
      <c r="R268" s="1">
        <f>(4/3)*PI()*((Q268/2)^2)*(P268/2)</f>
        <v>4.236961292141434E-06</v>
      </c>
      <c r="S268" s="1">
        <v>0.079</v>
      </c>
      <c r="T268" s="1">
        <v>0.052</v>
      </c>
      <c r="U268" s="1">
        <f t="shared" si="72"/>
        <v>0.00011184907604820619</v>
      </c>
      <c r="V268" s="1">
        <v>0.075</v>
      </c>
      <c r="W268" s="1"/>
      <c r="X268" s="1">
        <f t="shared" si="73"/>
        <v>0.075</v>
      </c>
      <c r="Y268" s="1">
        <v>0.016</v>
      </c>
      <c r="Z268" s="1"/>
      <c r="AA268" s="1">
        <f t="shared" si="74"/>
        <v>1.5079644737231005E-05</v>
      </c>
      <c r="AB268" s="1">
        <f t="shared" si="75"/>
        <v>1.5079644737231005E-05</v>
      </c>
      <c r="AC268" s="1">
        <f t="shared" si="76"/>
        <v>0.13482136169575312</v>
      </c>
      <c r="AD268" s="1" t="s">
        <v>153</v>
      </c>
      <c r="AE268" s="8">
        <v>1995</v>
      </c>
      <c r="AF268" s="1" t="s">
        <v>1771</v>
      </c>
      <c r="AG268" s="9" t="s">
        <v>1287</v>
      </c>
      <c r="AH268" s="1"/>
      <c r="AI268" s="13" t="s">
        <v>1224</v>
      </c>
    </row>
    <row r="269" spans="1:35" ht="15.75">
      <c r="A269" s="5" t="s">
        <v>1561</v>
      </c>
      <c r="B269" s="1" t="s">
        <v>1562</v>
      </c>
      <c r="C269" s="6" t="s">
        <v>144</v>
      </c>
      <c r="D269" s="6" t="s">
        <v>227</v>
      </c>
      <c r="E269" s="6" t="s">
        <v>1973</v>
      </c>
      <c r="F269" s="6" t="s">
        <v>1974</v>
      </c>
      <c r="G269" s="1" t="s">
        <v>1376</v>
      </c>
      <c r="H269" s="1">
        <v>45</v>
      </c>
      <c r="I269" s="7" t="s">
        <v>1682</v>
      </c>
      <c r="J269" s="1" t="s">
        <v>143</v>
      </c>
      <c r="K269" s="1">
        <v>30.44</v>
      </c>
      <c r="L269" s="1" t="s">
        <v>1902</v>
      </c>
      <c r="M269" s="1">
        <v>0.022</v>
      </c>
      <c r="N269" s="1">
        <v>0.015</v>
      </c>
      <c r="O269" s="1">
        <f>(4/3)*PI()*((N269/2)^2)*(M269/2)</f>
        <v>2.591813939211579E-06</v>
      </c>
      <c r="P269" s="1"/>
      <c r="Q269" s="1"/>
      <c r="R269" s="1"/>
      <c r="S269" s="1"/>
      <c r="T269" s="1"/>
      <c r="U269" s="1"/>
      <c r="V269" s="1"/>
      <c r="W269" s="1"/>
      <c r="X269" s="1"/>
      <c r="Y269" s="1"/>
      <c r="Z269" s="1"/>
      <c r="AA269" s="1"/>
      <c r="AB269" s="1"/>
      <c r="AC269" s="1"/>
      <c r="AD269" s="1" t="s">
        <v>154</v>
      </c>
      <c r="AE269" s="8">
        <v>1975</v>
      </c>
      <c r="AF269" s="1" t="s">
        <v>1704</v>
      </c>
      <c r="AG269" s="9" t="s">
        <v>1374</v>
      </c>
      <c r="AH269" s="1" t="s">
        <v>67</v>
      </c>
      <c r="AI269" s="13" t="s">
        <v>1300</v>
      </c>
    </row>
    <row r="270" spans="1:35" ht="15.75">
      <c r="A270" s="5" t="s">
        <v>996</v>
      </c>
      <c r="B270" s="1" t="s">
        <v>1107</v>
      </c>
      <c r="C270" s="5" t="s">
        <v>97</v>
      </c>
      <c r="D270" s="6" t="s">
        <v>522</v>
      </c>
      <c r="E270" s="6" t="s">
        <v>1912</v>
      </c>
      <c r="F270" s="6" t="s">
        <v>1913</v>
      </c>
      <c r="G270" s="1" t="s">
        <v>997</v>
      </c>
      <c r="H270" s="1">
        <v>3.1</v>
      </c>
      <c r="I270" s="1" t="s">
        <v>1329</v>
      </c>
      <c r="J270" s="1" t="s">
        <v>415</v>
      </c>
      <c r="K270" s="1">
        <v>7.56</v>
      </c>
      <c r="L270" s="1" t="s">
        <v>1906</v>
      </c>
      <c r="M270" s="1"/>
      <c r="N270" s="1"/>
      <c r="O270" s="1"/>
      <c r="P270" s="1"/>
      <c r="Q270" s="1"/>
      <c r="R270" s="1"/>
      <c r="S270" s="1">
        <v>0.202</v>
      </c>
      <c r="T270" s="1">
        <v>0.096</v>
      </c>
      <c r="U270" s="1">
        <f aca="true" t="shared" si="77" ref="U270:U301">(4/3)*PI()*((T270/2)^2)*(S270/2)</f>
        <v>0.0009747482358146123</v>
      </c>
      <c r="V270" s="1">
        <v>0.014</v>
      </c>
      <c r="W270" s="1"/>
      <c r="X270" s="1">
        <f aca="true" t="shared" si="78" ref="X270:X301">V270+W270</f>
        <v>0.014</v>
      </c>
      <c r="Y270" s="1">
        <v>0.013</v>
      </c>
      <c r="Z270" s="1"/>
      <c r="AA270" s="1">
        <f aca="true" t="shared" si="79" ref="AA270:AA301">Z270+AB270</f>
        <v>1.8582520545983623E-06</v>
      </c>
      <c r="AB270" s="1">
        <f aca="true" t="shared" si="80" ref="AB270:AB282">PI()*((Y270/2)^2)*V270</f>
        <v>1.8582520545983623E-06</v>
      </c>
      <c r="AC270" s="1">
        <f aca="true" t="shared" si="81" ref="AC270:AC301">AA270/U270</f>
        <v>0.0019063918110561052</v>
      </c>
      <c r="AD270" s="1" t="s">
        <v>22</v>
      </c>
      <c r="AE270" s="8">
        <v>1985</v>
      </c>
      <c r="AF270" s="1" t="s">
        <v>1704</v>
      </c>
      <c r="AG270" s="9" t="s">
        <v>1007</v>
      </c>
      <c r="AH270" s="1"/>
      <c r="AI270" s="13" t="s">
        <v>324</v>
      </c>
    </row>
    <row r="271" spans="1:35" ht="15.75">
      <c r="A271" s="5" t="s">
        <v>1004</v>
      </c>
      <c r="B271" s="1" t="s">
        <v>1107</v>
      </c>
      <c r="C271" s="5" t="s">
        <v>97</v>
      </c>
      <c r="D271" s="6" t="s">
        <v>522</v>
      </c>
      <c r="E271" s="6" t="s">
        <v>1912</v>
      </c>
      <c r="F271" s="6" t="s">
        <v>1913</v>
      </c>
      <c r="G271" s="1" t="s">
        <v>1294</v>
      </c>
      <c r="H271" s="1">
        <v>3.1</v>
      </c>
      <c r="I271" s="1" t="s">
        <v>1329</v>
      </c>
      <c r="J271" s="1" t="s">
        <v>415</v>
      </c>
      <c r="K271" s="1">
        <v>6.32</v>
      </c>
      <c r="L271" s="1" t="s">
        <v>1907</v>
      </c>
      <c r="M271" s="1"/>
      <c r="N271" s="1"/>
      <c r="O271" s="1"/>
      <c r="P271" s="1">
        <v>0.081</v>
      </c>
      <c r="Q271" s="1">
        <v>0.047</v>
      </c>
      <c r="R271" s="1">
        <f>(4/3)*PI()*((Q271/2)^2)*(P271/2)</f>
        <v>9.368700531902801E-05</v>
      </c>
      <c r="S271" s="1">
        <v>0.23</v>
      </c>
      <c r="T271" s="1">
        <v>0.125</v>
      </c>
      <c r="U271" s="1">
        <f t="shared" si="77"/>
        <v>0.0018816830998063863</v>
      </c>
      <c r="V271" s="1">
        <v>0.0165</v>
      </c>
      <c r="W271" s="1"/>
      <c r="X271" s="1">
        <f t="shared" si="78"/>
        <v>0.0165</v>
      </c>
      <c r="Y271" s="1">
        <v>0.0165</v>
      </c>
      <c r="Z271" s="1"/>
      <c r="AA271" s="1">
        <f t="shared" si="79"/>
        <v>3.528106724751763E-06</v>
      </c>
      <c r="AB271" s="1">
        <f t="shared" si="80"/>
        <v>3.528106724751763E-06</v>
      </c>
      <c r="AC271" s="1">
        <f t="shared" si="81"/>
        <v>0.0018749739130434788</v>
      </c>
      <c r="AD271" s="1" t="s">
        <v>23</v>
      </c>
      <c r="AE271" s="8">
        <v>2003</v>
      </c>
      <c r="AF271" s="13" t="s">
        <v>1704</v>
      </c>
      <c r="AG271" s="14" t="s">
        <v>1295</v>
      </c>
      <c r="AH271" s="1"/>
      <c r="AI271" s="13" t="s">
        <v>324</v>
      </c>
    </row>
    <row r="272" spans="1:35" ht="15.75">
      <c r="A272" s="5" t="s">
        <v>1004</v>
      </c>
      <c r="B272" s="1" t="s">
        <v>1107</v>
      </c>
      <c r="C272" s="5" t="s">
        <v>97</v>
      </c>
      <c r="D272" s="6" t="s">
        <v>522</v>
      </c>
      <c r="E272" s="6" t="s">
        <v>1912</v>
      </c>
      <c r="F272" s="6" t="s">
        <v>1913</v>
      </c>
      <c r="G272" s="1" t="s">
        <v>1290</v>
      </c>
      <c r="H272" s="1">
        <v>5.2</v>
      </c>
      <c r="I272" s="1" t="s">
        <v>1329</v>
      </c>
      <c r="J272" s="1" t="s">
        <v>415</v>
      </c>
      <c r="K272" s="1">
        <v>42.27</v>
      </c>
      <c r="L272" s="1" t="s">
        <v>1802</v>
      </c>
      <c r="M272" s="1"/>
      <c r="N272" s="1"/>
      <c r="O272" s="1"/>
      <c r="P272" s="1"/>
      <c r="Q272" s="1"/>
      <c r="R272" s="1"/>
      <c r="S272" s="1">
        <v>0.178</v>
      </c>
      <c r="T272" s="1">
        <v>0.093</v>
      </c>
      <c r="U272" s="1">
        <f t="shared" si="77"/>
        <v>0.0008060918342066442</v>
      </c>
      <c r="V272" s="1">
        <v>0.015</v>
      </c>
      <c r="W272" s="1"/>
      <c r="X272" s="1">
        <f t="shared" si="78"/>
        <v>0.015</v>
      </c>
      <c r="Y272" s="1">
        <v>0.014</v>
      </c>
      <c r="Z272" s="1"/>
      <c r="AA272" s="1">
        <f t="shared" si="79"/>
        <v>2.309070600388498E-06</v>
      </c>
      <c r="AB272" s="1">
        <f t="shared" si="80"/>
        <v>2.309070600388498E-06</v>
      </c>
      <c r="AC272" s="1">
        <f t="shared" si="81"/>
        <v>0.0028645254825848546</v>
      </c>
      <c r="AD272" s="1" t="s">
        <v>1105</v>
      </c>
      <c r="AE272" s="8">
        <v>1932</v>
      </c>
      <c r="AF272" s="13" t="s">
        <v>1704</v>
      </c>
      <c r="AG272" s="14" t="s">
        <v>1106</v>
      </c>
      <c r="AH272" s="1"/>
      <c r="AI272" s="13" t="s">
        <v>358</v>
      </c>
    </row>
    <row r="273" spans="1:35" ht="15.75">
      <c r="A273" s="1" t="s">
        <v>1233</v>
      </c>
      <c r="B273" s="1" t="s">
        <v>1234</v>
      </c>
      <c r="C273" s="5" t="s">
        <v>1205</v>
      </c>
      <c r="D273" s="5" t="s">
        <v>1326</v>
      </c>
      <c r="E273" s="5" t="s">
        <v>1912</v>
      </c>
      <c r="F273" s="6" t="s">
        <v>1913</v>
      </c>
      <c r="G273" s="1" t="s">
        <v>76</v>
      </c>
      <c r="H273" s="1">
        <v>20</v>
      </c>
      <c r="I273" s="1" t="s">
        <v>164</v>
      </c>
      <c r="J273" s="1" t="s">
        <v>415</v>
      </c>
      <c r="K273" s="1">
        <v>26</v>
      </c>
      <c r="L273" s="1" t="s">
        <v>1115</v>
      </c>
      <c r="M273" s="1"/>
      <c r="N273" s="1"/>
      <c r="O273" s="1"/>
      <c r="P273" s="1">
        <v>0.044</v>
      </c>
      <c r="Q273" s="1">
        <v>0.023</v>
      </c>
      <c r="R273" s="1">
        <f>(4/3)*PI()*((Q273/2)^2)*(P273/2)</f>
        <v>1.2187285100826001E-05</v>
      </c>
      <c r="S273" s="1">
        <v>0.347</v>
      </c>
      <c r="T273" s="1">
        <v>0.103</v>
      </c>
      <c r="U273" s="1">
        <f t="shared" si="77"/>
        <v>0.0019275362153818557</v>
      </c>
      <c r="V273" s="1">
        <v>0.203</v>
      </c>
      <c r="W273" s="1"/>
      <c r="X273" s="1">
        <f t="shared" si="78"/>
        <v>0.203</v>
      </c>
      <c r="Y273" s="1">
        <v>0.04</v>
      </c>
      <c r="Z273" s="1"/>
      <c r="AA273" s="1">
        <f t="shared" si="79"/>
        <v>0.0002550973234714912</v>
      </c>
      <c r="AB273" s="1">
        <f t="shared" si="80"/>
        <v>0.0002550973234714912</v>
      </c>
      <c r="AC273" s="1">
        <f t="shared" si="81"/>
        <v>0.13234372534004762</v>
      </c>
      <c r="AD273" s="1" t="s">
        <v>969</v>
      </c>
      <c r="AE273" s="8">
        <v>1956</v>
      </c>
      <c r="AF273" s="1" t="s">
        <v>1704</v>
      </c>
      <c r="AG273" s="11" t="s">
        <v>970</v>
      </c>
      <c r="AH273" s="1"/>
      <c r="AI273" s="22" t="s">
        <v>369</v>
      </c>
    </row>
    <row r="274" spans="1:35" ht="15.75">
      <c r="A274" s="1" t="s">
        <v>971</v>
      </c>
      <c r="B274" s="1" t="s">
        <v>1234</v>
      </c>
      <c r="C274" s="5" t="s">
        <v>1203</v>
      </c>
      <c r="D274" s="5" t="s">
        <v>1326</v>
      </c>
      <c r="E274" s="5" t="s">
        <v>1912</v>
      </c>
      <c r="F274" s="6" t="s">
        <v>1913</v>
      </c>
      <c r="G274" s="1" t="s">
        <v>1206</v>
      </c>
      <c r="H274" s="1">
        <v>20</v>
      </c>
      <c r="I274" s="1" t="s">
        <v>164</v>
      </c>
      <c r="J274" s="1" t="s">
        <v>415</v>
      </c>
      <c r="K274" s="1">
        <v>25.73</v>
      </c>
      <c r="L274" s="1" t="s">
        <v>1886</v>
      </c>
      <c r="M274" s="1"/>
      <c r="N274" s="1"/>
      <c r="O274" s="1"/>
      <c r="P274" s="1"/>
      <c r="Q274" s="1"/>
      <c r="R274" s="1"/>
      <c r="S274" s="1">
        <v>0.602</v>
      </c>
      <c r="T274" s="1">
        <v>0.249</v>
      </c>
      <c r="U274" s="1">
        <f t="shared" si="77"/>
        <v>0.019543115906893813</v>
      </c>
      <c r="V274" s="1">
        <v>0.318</v>
      </c>
      <c r="W274" s="1"/>
      <c r="X274" s="1">
        <f t="shared" si="78"/>
        <v>0.318</v>
      </c>
      <c r="Y274" s="1">
        <v>0.043</v>
      </c>
      <c r="Z274" s="1"/>
      <c r="AA274" s="1">
        <f t="shared" si="79"/>
        <v>0.00046179998291075836</v>
      </c>
      <c r="AB274" s="1">
        <f t="shared" si="80"/>
        <v>0.00046179998291075836</v>
      </c>
      <c r="AC274" s="1">
        <f t="shared" si="81"/>
        <v>0.023629803205939076</v>
      </c>
      <c r="AD274" s="1" t="s">
        <v>1487</v>
      </c>
      <c r="AE274" s="8">
        <v>1975</v>
      </c>
      <c r="AF274" s="1" t="s">
        <v>1704</v>
      </c>
      <c r="AG274" s="10" t="s">
        <v>972</v>
      </c>
      <c r="AH274" s="1"/>
      <c r="AI274" s="22" t="s">
        <v>369</v>
      </c>
    </row>
    <row r="275" spans="1:35" ht="15.75">
      <c r="A275" s="1" t="s">
        <v>381</v>
      </c>
      <c r="B275" s="1" t="s">
        <v>1292</v>
      </c>
      <c r="C275" s="5" t="s">
        <v>1293</v>
      </c>
      <c r="D275" s="6" t="s">
        <v>891</v>
      </c>
      <c r="E275" s="6" t="s">
        <v>1978</v>
      </c>
      <c r="F275" s="6" t="s">
        <v>1913</v>
      </c>
      <c r="G275" s="1" t="s">
        <v>382</v>
      </c>
      <c r="H275" s="1">
        <v>6</v>
      </c>
      <c r="I275" s="1" t="s">
        <v>1749</v>
      </c>
      <c r="J275" s="1" t="s">
        <v>165</v>
      </c>
      <c r="K275" s="1">
        <v>63.23</v>
      </c>
      <c r="L275" s="1" t="s">
        <v>2024</v>
      </c>
      <c r="M275" s="1"/>
      <c r="N275" s="1"/>
      <c r="O275" s="1"/>
      <c r="P275" s="1">
        <v>0.022</v>
      </c>
      <c r="Q275" s="1">
        <v>0.011</v>
      </c>
      <c r="R275" s="1">
        <f>(4/3)*PI()*((Q275/2)^2)*(P275/2)</f>
        <v>1.3938199406426714E-06</v>
      </c>
      <c r="S275" s="1">
        <v>0.333</v>
      </c>
      <c r="T275" s="1">
        <v>0.148</v>
      </c>
      <c r="U275" s="1">
        <f t="shared" si="77"/>
        <v>0.0038191462243748102</v>
      </c>
      <c r="V275" s="1">
        <v>0.317</v>
      </c>
      <c r="W275" s="1"/>
      <c r="X275" s="1">
        <f t="shared" si="78"/>
        <v>0.317</v>
      </c>
      <c r="Y275" s="1">
        <v>0.0348</v>
      </c>
      <c r="Z275" s="1"/>
      <c r="AA275" s="1">
        <f t="shared" si="79"/>
        <v>0.0003015141036008681</v>
      </c>
      <c r="AB275" s="1">
        <f t="shared" si="80"/>
        <v>0.0003015141036008681</v>
      </c>
      <c r="AC275" s="1">
        <f t="shared" si="81"/>
        <v>0.07894803861567924</v>
      </c>
      <c r="AD275" s="1" t="s">
        <v>383</v>
      </c>
      <c r="AE275" s="8">
        <v>1968</v>
      </c>
      <c r="AF275" s="1" t="s">
        <v>1426</v>
      </c>
      <c r="AG275" s="1" t="s">
        <v>384</v>
      </c>
      <c r="AH275" s="1"/>
      <c r="AI275" s="13" t="s">
        <v>385</v>
      </c>
    </row>
    <row r="276" spans="1:35" ht="15.75">
      <c r="A276" s="1" t="s">
        <v>1365</v>
      </c>
      <c r="B276" s="1" t="s">
        <v>1292</v>
      </c>
      <c r="C276" s="5" t="s">
        <v>1293</v>
      </c>
      <c r="D276" s="6" t="s">
        <v>891</v>
      </c>
      <c r="E276" s="6" t="s">
        <v>1978</v>
      </c>
      <c r="F276" s="6" t="s">
        <v>1913</v>
      </c>
      <c r="G276" s="1" t="s">
        <v>77</v>
      </c>
      <c r="H276" s="1">
        <v>13</v>
      </c>
      <c r="I276" s="1" t="s">
        <v>1749</v>
      </c>
      <c r="J276" s="1" t="s">
        <v>1703</v>
      </c>
      <c r="K276" s="1">
        <v>14.34</v>
      </c>
      <c r="L276" s="1" t="s">
        <v>1804</v>
      </c>
      <c r="M276" s="1"/>
      <c r="N276" s="1"/>
      <c r="O276" s="1"/>
      <c r="P276" s="1">
        <v>0.0165</v>
      </c>
      <c r="Q276" s="1">
        <v>0.0105</v>
      </c>
      <c r="R276" s="1">
        <f>(4/3)*PI()*((Q276/2)^2)*(P276/2)</f>
        <v>9.524916226602554E-07</v>
      </c>
      <c r="S276" s="1">
        <v>0.354</v>
      </c>
      <c r="T276" s="1">
        <v>0.134</v>
      </c>
      <c r="U276" s="1">
        <f t="shared" si="77"/>
        <v>0.003328215823583641</v>
      </c>
      <c r="V276" s="1">
        <v>0.396</v>
      </c>
      <c r="W276" s="1"/>
      <c r="X276" s="1">
        <f t="shared" si="78"/>
        <v>0.396</v>
      </c>
      <c r="Y276" s="1">
        <v>0.085</v>
      </c>
      <c r="Z276" s="1"/>
      <c r="AA276" s="1">
        <f t="shared" si="79"/>
        <v>0.0022471026852964398</v>
      </c>
      <c r="AB276" s="1">
        <f t="shared" si="80"/>
        <v>0.0022471026852964398</v>
      </c>
      <c r="AC276" s="1">
        <f t="shared" si="81"/>
        <v>0.6751673582504881</v>
      </c>
      <c r="AD276" s="1" t="s">
        <v>1242</v>
      </c>
      <c r="AE276" s="8">
        <v>1969</v>
      </c>
      <c r="AF276" s="1" t="s">
        <v>1704</v>
      </c>
      <c r="AG276" s="9" t="s">
        <v>1455</v>
      </c>
      <c r="AH276" s="1"/>
      <c r="AI276" s="13" t="s">
        <v>335</v>
      </c>
    </row>
    <row r="277" spans="1:35" ht="15.75">
      <c r="A277" s="5" t="s">
        <v>1044</v>
      </c>
      <c r="B277" s="1" t="s">
        <v>584</v>
      </c>
      <c r="C277" s="5" t="s">
        <v>731</v>
      </c>
      <c r="D277" s="5" t="s">
        <v>732</v>
      </c>
      <c r="E277" s="5" t="s">
        <v>1978</v>
      </c>
      <c r="F277" s="6" t="s">
        <v>1913</v>
      </c>
      <c r="G277" s="5" t="s">
        <v>1345</v>
      </c>
      <c r="H277" s="1">
        <v>9</v>
      </c>
      <c r="I277" s="7" t="s">
        <v>1682</v>
      </c>
      <c r="J277" s="1" t="s">
        <v>415</v>
      </c>
      <c r="K277" s="1">
        <v>49</v>
      </c>
      <c r="L277" s="1" t="s">
        <v>1910</v>
      </c>
      <c r="M277" s="1"/>
      <c r="N277" s="1"/>
      <c r="O277" s="1"/>
      <c r="P277" s="1"/>
      <c r="Q277" s="1"/>
      <c r="R277" s="1"/>
      <c r="S277" s="1">
        <v>0.2743</v>
      </c>
      <c r="T277" s="1">
        <v>0.1686</v>
      </c>
      <c r="U277" s="1">
        <f t="shared" si="77"/>
        <v>0.0040826257505858655</v>
      </c>
      <c r="V277" s="1">
        <v>0.0714</v>
      </c>
      <c r="W277" s="1"/>
      <c r="X277" s="1">
        <f t="shared" si="78"/>
        <v>0.0714</v>
      </c>
      <c r="Y277" s="1">
        <v>0.075</v>
      </c>
      <c r="Z277" s="1"/>
      <c r="AA277" s="1">
        <f t="shared" si="79"/>
        <v>0.0003154355373745002</v>
      </c>
      <c r="AB277" s="1">
        <f t="shared" si="80"/>
        <v>0.0003154355373745002</v>
      </c>
      <c r="AC277" s="1">
        <f t="shared" si="81"/>
        <v>0.07726290790411894</v>
      </c>
      <c r="AD277" s="13" t="s">
        <v>128</v>
      </c>
      <c r="AE277" s="8">
        <v>2008</v>
      </c>
      <c r="AF277" s="1" t="s">
        <v>1771</v>
      </c>
      <c r="AG277" s="10" t="s">
        <v>1772</v>
      </c>
      <c r="AH277" s="1"/>
      <c r="AI277" s="13" t="s">
        <v>1651</v>
      </c>
    </row>
    <row r="278" spans="1:35" ht="15.75">
      <c r="A278" s="1" t="s">
        <v>528</v>
      </c>
      <c r="B278" s="1" t="s">
        <v>414</v>
      </c>
      <c r="C278" s="5" t="s">
        <v>1451</v>
      </c>
      <c r="D278" s="6" t="s">
        <v>163</v>
      </c>
      <c r="E278" s="6" t="s">
        <v>1914</v>
      </c>
      <c r="F278" s="6" t="s">
        <v>1913</v>
      </c>
      <c r="G278" s="1" t="s">
        <v>1341</v>
      </c>
      <c r="H278" s="1">
        <v>32</v>
      </c>
      <c r="I278" s="1" t="s">
        <v>164</v>
      </c>
      <c r="J278" s="1" t="s">
        <v>165</v>
      </c>
      <c r="K278" s="1">
        <v>33.38</v>
      </c>
      <c r="L278" s="1" t="s">
        <v>1818</v>
      </c>
      <c r="M278" s="1"/>
      <c r="N278" s="1"/>
      <c r="O278" s="1"/>
      <c r="P278" s="1">
        <v>0.0267</v>
      </c>
      <c r="Q278" s="1">
        <v>0.0142</v>
      </c>
      <c r="R278" s="1">
        <f>(4/3)*PI()*((Q278/2)^2)*(P278/2)</f>
        <v>2.8189448048808144E-06</v>
      </c>
      <c r="S278" s="1">
        <v>0.082</v>
      </c>
      <c r="T278" s="1">
        <v>0.066</v>
      </c>
      <c r="U278" s="1">
        <f t="shared" si="77"/>
        <v>0.00018702529385350756</v>
      </c>
      <c r="V278" s="1">
        <v>0.3</v>
      </c>
      <c r="W278" s="1"/>
      <c r="X278" s="1">
        <f t="shared" si="78"/>
        <v>0.3</v>
      </c>
      <c r="Y278" s="1">
        <v>0.017</v>
      </c>
      <c r="Z278" s="1"/>
      <c r="AA278" s="1">
        <f t="shared" si="79"/>
        <v>6.809402076655878E-05</v>
      </c>
      <c r="AB278" s="1">
        <f t="shared" si="80"/>
        <v>6.809402076655878E-05</v>
      </c>
      <c r="AC278" s="1">
        <f t="shared" si="81"/>
        <v>0.3640899012295909</v>
      </c>
      <c r="AD278" s="1" t="s">
        <v>1159</v>
      </c>
      <c r="AE278" s="8">
        <v>1950</v>
      </c>
      <c r="AF278" s="1" t="s">
        <v>1704</v>
      </c>
      <c r="AG278" s="9" t="s">
        <v>497</v>
      </c>
      <c r="AH278" s="1"/>
      <c r="AI278" s="13" t="s">
        <v>1483</v>
      </c>
    </row>
    <row r="279" spans="1:35" ht="15.75">
      <c r="A279" s="1" t="s">
        <v>1163</v>
      </c>
      <c r="B279" s="1" t="s">
        <v>1164</v>
      </c>
      <c r="C279" s="6" t="s">
        <v>1615</v>
      </c>
      <c r="D279" s="5" t="s">
        <v>167</v>
      </c>
      <c r="E279" s="6" t="s">
        <v>1973</v>
      </c>
      <c r="F279" s="6" t="s">
        <v>1974</v>
      </c>
      <c r="G279" s="1" t="s">
        <v>115</v>
      </c>
      <c r="H279" s="1">
        <v>11.3</v>
      </c>
      <c r="I279" s="1" t="s">
        <v>164</v>
      </c>
      <c r="J279" s="1" t="s">
        <v>415</v>
      </c>
      <c r="K279" s="1">
        <v>52.3</v>
      </c>
      <c r="L279" s="1" t="s">
        <v>1883</v>
      </c>
      <c r="M279" s="1"/>
      <c r="N279" s="1"/>
      <c r="O279" s="1"/>
      <c r="P279" s="1"/>
      <c r="Q279" s="1"/>
      <c r="R279" s="1"/>
      <c r="S279" s="1">
        <v>0.1895</v>
      </c>
      <c r="T279" s="1">
        <v>0.081</v>
      </c>
      <c r="U279" s="1">
        <f t="shared" si="77"/>
        <v>0.0006509953318897331</v>
      </c>
      <c r="V279" s="1">
        <v>0.207</v>
      </c>
      <c r="W279" s="1">
        <v>0.1985</v>
      </c>
      <c r="X279" s="1">
        <f t="shared" si="78"/>
        <v>0.40549999999999997</v>
      </c>
      <c r="Y279" s="1">
        <v>0.0415</v>
      </c>
      <c r="Z279" s="1">
        <f>(PI()*(1/3)*((Y279/2)^2)*W279)*2</f>
        <v>0.0001790009462679228</v>
      </c>
      <c r="AA279" s="1">
        <f t="shared" si="79"/>
        <v>0.0004589999075585527</v>
      </c>
      <c r="AB279" s="1">
        <f t="shared" si="80"/>
        <v>0.0002799989612906299</v>
      </c>
      <c r="AC279" s="1">
        <f t="shared" si="81"/>
        <v>0.7050740382825035</v>
      </c>
      <c r="AD279" s="1" t="s">
        <v>1674</v>
      </c>
      <c r="AE279" s="8">
        <v>1965</v>
      </c>
      <c r="AF279" s="1" t="s">
        <v>1426</v>
      </c>
      <c r="AG279" s="9" t="s">
        <v>1605</v>
      </c>
      <c r="AH279" s="1"/>
      <c r="AI279" s="13" t="s">
        <v>242</v>
      </c>
    </row>
    <row r="280" spans="1:35" ht="15.75">
      <c r="A280" s="1" t="s">
        <v>375</v>
      </c>
      <c r="B280" s="1" t="s">
        <v>376</v>
      </c>
      <c r="C280" s="5" t="s">
        <v>957</v>
      </c>
      <c r="D280" s="5" t="s">
        <v>297</v>
      </c>
      <c r="E280" s="5" t="s">
        <v>1977</v>
      </c>
      <c r="F280" s="6" t="s">
        <v>1913</v>
      </c>
      <c r="G280" s="1" t="s">
        <v>617</v>
      </c>
      <c r="H280" s="1">
        <v>5</v>
      </c>
      <c r="I280" s="1" t="s">
        <v>1759</v>
      </c>
      <c r="J280" s="1" t="s">
        <v>165</v>
      </c>
      <c r="K280" s="1">
        <v>18.04</v>
      </c>
      <c r="L280" s="1" t="s">
        <v>1911</v>
      </c>
      <c r="M280" s="1"/>
      <c r="N280" s="1"/>
      <c r="O280" s="1"/>
      <c r="P280" s="1"/>
      <c r="Q280" s="1"/>
      <c r="R280" s="1"/>
      <c r="S280" s="1">
        <v>0.097</v>
      </c>
      <c r="T280" s="1">
        <v>0.041</v>
      </c>
      <c r="U280" s="1">
        <f t="shared" si="77"/>
        <v>8.537644555273181E-05</v>
      </c>
      <c r="V280" s="1">
        <v>0.0395</v>
      </c>
      <c r="W280" s="1"/>
      <c r="X280" s="1">
        <f t="shared" si="78"/>
        <v>0.0395</v>
      </c>
      <c r="Y280" s="1">
        <v>0.012</v>
      </c>
      <c r="Z280" s="1"/>
      <c r="AA280" s="1">
        <f t="shared" si="79"/>
        <v>4.467344753404686E-06</v>
      </c>
      <c r="AB280" s="1">
        <f t="shared" si="80"/>
        <v>4.467344753404686E-06</v>
      </c>
      <c r="AC280" s="1">
        <f t="shared" si="81"/>
        <v>0.052325260491729884</v>
      </c>
      <c r="AD280" s="1" t="s">
        <v>1514</v>
      </c>
      <c r="AE280" s="8">
        <v>1953</v>
      </c>
      <c r="AF280" s="13" t="s">
        <v>1704</v>
      </c>
      <c r="AG280" s="14" t="s">
        <v>461</v>
      </c>
      <c r="AH280" s="1"/>
      <c r="AI280" s="13" t="s">
        <v>462</v>
      </c>
    </row>
    <row r="281" spans="1:35" ht="15.75">
      <c r="A281" s="1" t="s">
        <v>900</v>
      </c>
      <c r="B281" s="1" t="s">
        <v>901</v>
      </c>
      <c r="C281" s="5" t="s">
        <v>1322</v>
      </c>
      <c r="D281" s="5" t="s">
        <v>986</v>
      </c>
      <c r="E281" s="5" t="s">
        <v>1972</v>
      </c>
      <c r="F281" s="6" t="s">
        <v>1913</v>
      </c>
      <c r="G281" s="5" t="s">
        <v>1345</v>
      </c>
      <c r="H281" s="1">
        <v>9</v>
      </c>
      <c r="I281" s="1" t="s">
        <v>164</v>
      </c>
      <c r="J281" s="1" t="s">
        <v>415</v>
      </c>
      <c r="K281" s="1">
        <v>49</v>
      </c>
      <c r="L281" s="1" t="s">
        <v>1077</v>
      </c>
      <c r="M281" s="1"/>
      <c r="N281" s="1"/>
      <c r="O281" s="1"/>
      <c r="P281" s="1"/>
      <c r="Q281" s="1"/>
      <c r="R281" s="1"/>
      <c r="S281" s="1">
        <v>0.2727</v>
      </c>
      <c r="T281" s="1">
        <v>0.1455</v>
      </c>
      <c r="U281" s="1">
        <f t="shared" si="77"/>
        <v>0.0030228023202032656</v>
      </c>
      <c r="V281" s="1">
        <v>0.4091</v>
      </c>
      <c r="W281" s="1"/>
      <c r="X281" s="1">
        <f t="shared" si="78"/>
        <v>0.4091</v>
      </c>
      <c r="Y281" s="1">
        <v>0.0545</v>
      </c>
      <c r="Z281" s="1"/>
      <c r="AA281" s="1">
        <f t="shared" si="79"/>
        <v>0.0009543603008754729</v>
      </c>
      <c r="AB281" s="1">
        <f t="shared" si="80"/>
        <v>0.0009543603008754729</v>
      </c>
      <c r="AC281" s="1">
        <f t="shared" si="81"/>
        <v>0.31572038121609547</v>
      </c>
      <c r="AD281" s="13" t="s">
        <v>128</v>
      </c>
      <c r="AE281" s="8">
        <v>2008</v>
      </c>
      <c r="AF281" s="1" t="s">
        <v>1771</v>
      </c>
      <c r="AG281" s="10" t="s">
        <v>1772</v>
      </c>
      <c r="AH281" s="1" t="s">
        <v>1</v>
      </c>
      <c r="AI281" s="13" t="s">
        <v>1651</v>
      </c>
    </row>
    <row r="282" spans="1:35" ht="15.75">
      <c r="A282" s="1" t="s">
        <v>931</v>
      </c>
      <c r="B282" s="1" t="s">
        <v>901</v>
      </c>
      <c r="C282" s="5" t="s">
        <v>1322</v>
      </c>
      <c r="D282" s="5" t="s">
        <v>986</v>
      </c>
      <c r="E282" s="5" t="s">
        <v>1972</v>
      </c>
      <c r="F282" s="6" t="s">
        <v>1913</v>
      </c>
      <c r="G282" s="1" t="s">
        <v>171</v>
      </c>
      <c r="H282" s="1">
        <v>13.3</v>
      </c>
      <c r="I282" s="1" t="s">
        <v>164</v>
      </c>
      <c r="J282" s="1" t="s">
        <v>415</v>
      </c>
      <c r="K282" s="1">
        <v>19</v>
      </c>
      <c r="L282" s="1" t="s">
        <v>1951</v>
      </c>
      <c r="M282" s="1">
        <v>0.0735</v>
      </c>
      <c r="N282" s="1">
        <v>0.03025</v>
      </c>
      <c r="O282" s="1">
        <f>(4/3)*PI()*((N282/2)^2)*(M282/2)</f>
        <v>3.5215731937799995E-05</v>
      </c>
      <c r="P282" s="1"/>
      <c r="Q282" s="1"/>
      <c r="R282" s="1"/>
      <c r="S282" s="1">
        <v>0.2195</v>
      </c>
      <c r="T282" s="1">
        <v>0.105</v>
      </c>
      <c r="U282" s="1">
        <f t="shared" si="77"/>
        <v>0.001267102491963188</v>
      </c>
      <c r="V282" s="1">
        <v>0.407</v>
      </c>
      <c r="W282" s="1"/>
      <c r="X282" s="1">
        <f t="shared" si="78"/>
        <v>0.407</v>
      </c>
      <c r="Y282" s="1">
        <v>0.037</v>
      </c>
      <c r="Z282" s="1"/>
      <c r="AA282" s="1">
        <f t="shared" si="79"/>
        <v>0.0004376105048762804</v>
      </c>
      <c r="AB282" s="1">
        <f t="shared" si="80"/>
        <v>0.0004376105048762804</v>
      </c>
      <c r="AC282" s="1">
        <f t="shared" si="81"/>
        <v>0.3453631475369191</v>
      </c>
      <c r="AD282" s="1" t="s">
        <v>932</v>
      </c>
      <c r="AE282" s="8">
        <v>1967</v>
      </c>
      <c r="AF282" s="1" t="s">
        <v>1704</v>
      </c>
      <c r="AG282" s="1" t="s">
        <v>933</v>
      </c>
      <c r="AH282" s="1"/>
      <c r="AI282" s="13" t="s">
        <v>190</v>
      </c>
    </row>
    <row r="283" spans="1:35" ht="15.75">
      <c r="A283" s="1" t="s">
        <v>498</v>
      </c>
      <c r="B283" s="1" t="s">
        <v>499</v>
      </c>
      <c r="C283" s="5" t="s">
        <v>812</v>
      </c>
      <c r="D283" s="6" t="s">
        <v>142</v>
      </c>
      <c r="E283" s="6" t="s">
        <v>1976</v>
      </c>
      <c r="F283" s="6" t="s">
        <v>1913</v>
      </c>
      <c r="G283" s="1" t="s">
        <v>419</v>
      </c>
      <c r="H283" s="11">
        <v>18</v>
      </c>
      <c r="I283" s="1" t="s">
        <v>164</v>
      </c>
      <c r="J283" s="1" t="s">
        <v>165</v>
      </c>
      <c r="K283" s="1">
        <v>17</v>
      </c>
      <c r="L283" s="1" t="s">
        <v>1791</v>
      </c>
      <c r="M283" s="1"/>
      <c r="N283" s="1"/>
      <c r="O283" s="1"/>
      <c r="P283" s="1">
        <v>0.061</v>
      </c>
      <c r="Q283" s="1">
        <v>0.027</v>
      </c>
      <c r="R283" s="1">
        <f>(4/3)*PI()*((Q283/2)^2)*(P283/2)</f>
        <v>2.3283913952080748E-05</v>
      </c>
      <c r="S283" s="1">
        <v>0.284</v>
      </c>
      <c r="T283" s="1">
        <v>0.215</v>
      </c>
      <c r="U283" s="1">
        <f t="shared" si="77"/>
        <v>0.006873752366176906</v>
      </c>
      <c r="V283" s="1">
        <v>0.192</v>
      </c>
      <c r="W283" s="1"/>
      <c r="X283" s="1">
        <f t="shared" si="78"/>
        <v>0.192</v>
      </c>
      <c r="Y283" s="1">
        <v>0.11</v>
      </c>
      <c r="Z283" s="1"/>
      <c r="AA283" s="1">
        <f t="shared" si="79"/>
        <v>0.012566346633535251</v>
      </c>
      <c r="AB283" s="1">
        <f>(PI()*((Y283/2)^2)*V283)+2*((1/3)*PI()*((0.1514/2)^2)*0.895)</f>
        <v>0.012566346633535251</v>
      </c>
      <c r="AC283" s="1">
        <f t="shared" si="81"/>
        <v>1.8281640018586376</v>
      </c>
      <c r="AD283" s="1" t="s">
        <v>576</v>
      </c>
      <c r="AE283" s="8">
        <v>1989</v>
      </c>
      <c r="AF283" s="13" t="s">
        <v>1708</v>
      </c>
      <c r="AG283" s="15" t="s">
        <v>420</v>
      </c>
      <c r="AH283" s="1"/>
      <c r="AI283" s="13" t="s">
        <v>421</v>
      </c>
    </row>
    <row r="284" spans="1:35" ht="15.75">
      <c r="A284" s="1" t="s">
        <v>1571</v>
      </c>
      <c r="B284" s="1" t="s">
        <v>1648</v>
      </c>
      <c r="C284" s="5" t="s">
        <v>1322</v>
      </c>
      <c r="D284" s="5" t="s">
        <v>986</v>
      </c>
      <c r="E284" s="5" t="s">
        <v>1972</v>
      </c>
      <c r="F284" s="6" t="s">
        <v>1913</v>
      </c>
      <c r="G284" s="1" t="s">
        <v>1775</v>
      </c>
      <c r="H284" s="1">
        <v>13.5</v>
      </c>
      <c r="I284" s="1" t="s">
        <v>164</v>
      </c>
      <c r="J284" s="1" t="s">
        <v>1703</v>
      </c>
      <c r="K284" s="1">
        <v>43.22</v>
      </c>
      <c r="L284" s="1" t="s">
        <v>1949</v>
      </c>
      <c r="M284" s="1"/>
      <c r="N284" s="1"/>
      <c r="O284" s="1"/>
      <c r="P284" s="1">
        <v>0.083</v>
      </c>
      <c r="Q284" s="1">
        <v>0.04</v>
      </c>
      <c r="R284" s="1">
        <f>(4/3)*PI()*((Q284/2)^2)*(P284/2)</f>
        <v>6.953391739945409E-05</v>
      </c>
      <c r="S284" s="1">
        <v>0.274</v>
      </c>
      <c r="T284" s="1">
        <v>0.159</v>
      </c>
      <c r="U284" s="1">
        <f t="shared" si="77"/>
        <v>0.003626965576976763</v>
      </c>
      <c r="V284" s="1">
        <v>1.648</v>
      </c>
      <c r="W284" s="1"/>
      <c r="X284" s="1">
        <f t="shared" si="78"/>
        <v>1.648</v>
      </c>
      <c r="Y284" s="1">
        <v>0.174</v>
      </c>
      <c r="Z284" s="1"/>
      <c r="AA284" s="1">
        <f t="shared" si="79"/>
        <v>0.03918732198219484</v>
      </c>
      <c r="AB284" s="1">
        <f aca="true" t="shared" si="82" ref="AB284:AB325">PI()*((Y284/2)^2)*V284</f>
        <v>0.03918732198219484</v>
      </c>
      <c r="AC284" s="1">
        <f t="shared" si="81"/>
        <v>10.804437249404284</v>
      </c>
      <c r="AD284" s="1" t="s">
        <v>155</v>
      </c>
      <c r="AE284" s="8">
        <v>1992</v>
      </c>
      <c r="AF284" s="1" t="s">
        <v>1771</v>
      </c>
      <c r="AG284" s="9" t="s">
        <v>1420</v>
      </c>
      <c r="AH284" s="1"/>
      <c r="AI284" s="13" t="s">
        <v>1776</v>
      </c>
    </row>
    <row r="285" spans="1:35" ht="15.75">
      <c r="A285" s="1" t="s">
        <v>902</v>
      </c>
      <c r="B285" s="1" t="s">
        <v>1648</v>
      </c>
      <c r="C285" s="5" t="s">
        <v>1322</v>
      </c>
      <c r="D285" s="5" t="s">
        <v>986</v>
      </c>
      <c r="E285" s="5" t="s">
        <v>1972</v>
      </c>
      <c r="F285" s="6" t="s">
        <v>1913</v>
      </c>
      <c r="G285" s="1" t="s">
        <v>1172</v>
      </c>
      <c r="H285" s="1">
        <v>16</v>
      </c>
      <c r="I285" s="1" t="s">
        <v>164</v>
      </c>
      <c r="J285" s="1" t="s">
        <v>415</v>
      </c>
      <c r="K285" s="1">
        <v>45.58</v>
      </c>
      <c r="L285" s="1" t="s">
        <v>1760</v>
      </c>
      <c r="M285" s="1"/>
      <c r="N285" s="1"/>
      <c r="O285" s="1"/>
      <c r="P285" s="1">
        <v>0.09</v>
      </c>
      <c r="Q285" s="1">
        <v>0.06</v>
      </c>
      <c r="R285" s="1">
        <f>(4/3)*PI()*((Q285/2)^2)*(P285/2)</f>
        <v>0.0001696460032938488</v>
      </c>
      <c r="S285" s="1">
        <v>0.175</v>
      </c>
      <c r="T285" s="1">
        <v>0.09</v>
      </c>
      <c r="U285" s="1">
        <f t="shared" si="77"/>
        <v>0.0007422012644105884</v>
      </c>
      <c r="V285" s="1">
        <v>1.02</v>
      </c>
      <c r="W285" s="1"/>
      <c r="X285" s="1">
        <f t="shared" si="78"/>
        <v>1.02</v>
      </c>
      <c r="Y285" s="1">
        <v>0.09</v>
      </c>
      <c r="Z285" s="1"/>
      <c r="AA285" s="1">
        <f t="shared" si="79"/>
        <v>0.006488959625989717</v>
      </c>
      <c r="AB285" s="1">
        <f t="shared" si="82"/>
        <v>0.006488959625989717</v>
      </c>
      <c r="AC285" s="1">
        <f t="shared" si="81"/>
        <v>8.742857142857146</v>
      </c>
      <c r="AD285" s="1" t="s">
        <v>1248</v>
      </c>
      <c r="AE285" s="8">
        <v>1939</v>
      </c>
      <c r="AF285" s="13" t="s">
        <v>1704</v>
      </c>
      <c r="AG285" s="14" t="s">
        <v>1173</v>
      </c>
      <c r="AH285" s="1" t="s">
        <v>1174</v>
      </c>
      <c r="AI285" s="13" t="s">
        <v>342</v>
      </c>
    </row>
    <row r="286" spans="1:35" ht="15.75">
      <c r="A286" s="5" t="s">
        <v>1756</v>
      </c>
      <c r="B286" s="1" t="s">
        <v>1648</v>
      </c>
      <c r="C286" s="5" t="s">
        <v>1322</v>
      </c>
      <c r="D286" s="5" t="s">
        <v>986</v>
      </c>
      <c r="E286" s="5" t="s">
        <v>1972</v>
      </c>
      <c r="F286" s="6" t="s">
        <v>1913</v>
      </c>
      <c r="G286" s="1" t="s">
        <v>1547</v>
      </c>
      <c r="H286" s="1">
        <v>9</v>
      </c>
      <c r="I286" s="1" t="s">
        <v>164</v>
      </c>
      <c r="J286" s="1" t="s">
        <v>415</v>
      </c>
      <c r="K286" s="1">
        <v>29.06</v>
      </c>
      <c r="L286" s="1" t="s">
        <v>1792</v>
      </c>
      <c r="M286" s="1">
        <v>0.087</v>
      </c>
      <c r="N286" s="1">
        <v>0.036</v>
      </c>
      <c r="O286" s="1">
        <f>(4/3)*PI()*((N286/2)^2)*(M286/2)</f>
        <v>5.903680914625938E-05</v>
      </c>
      <c r="P286" s="1">
        <v>0.085</v>
      </c>
      <c r="Q286" s="1">
        <v>0.056</v>
      </c>
      <c r="R286" s="1">
        <f>(4/3)*PI()*((Q286/2)^2)*(P286/2)</f>
        <v>0.00013957048962348257</v>
      </c>
      <c r="S286" s="1">
        <v>0.387</v>
      </c>
      <c r="T286" s="1">
        <v>0.215</v>
      </c>
      <c r="U286" s="1">
        <f t="shared" si="77"/>
        <v>0.009366697766586137</v>
      </c>
      <c r="V286" s="1">
        <v>0.523</v>
      </c>
      <c r="W286" s="1"/>
      <c r="X286" s="1">
        <f t="shared" si="78"/>
        <v>0.523</v>
      </c>
      <c r="Y286" s="1">
        <v>0.077</v>
      </c>
      <c r="Z286" s="1"/>
      <c r="AA286" s="1">
        <f t="shared" si="79"/>
        <v>0.0024354152467397556</v>
      </c>
      <c r="AB286" s="1">
        <f t="shared" si="82"/>
        <v>0.0024354152467397556</v>
      </c>
      <c r="AC286" s="1">
        <f t="shared" si="81"/>
        <v>0.2600078819055765</v>
      </c>
      <c r="AD286" s="1" t="s">
        <v>1622</v>
      </c>
      <c r="AE286" s="8">
        <v>2000</v>
      </c>
      <c r="AF286" s="1" t="s">
        <v>1704</v>
      </c>
      <c r="AG286" s="1" t="s">
        <v>899</v>
      </c>
      <c r="AH286" s="1"/>
      <c r="AI286" s="13" t="s">
        <v>354</v>
      </c>
    </row>
    <row r="287" spans="1:35" ht="15.75">
      <c r="A287" s="5" t="s">
        <v>1521</v>
      </c>
      <c r="B287" s="1" t="s">
        <v>1522</v>
      </c>
      <c r="C287" s="5" t="s">
        <v>1777</v>
      </c>
      <c r="D287" s="5" t="s">
        <v>167</v>
      </c>
      <c r="E287" s="5" t="s">
        <v>1973</v>
      </c>
      <c r="F287" s="6" t="s">
        <v>1974</v>
      </c>
      <c r="G287" s="1" t="s">
        <v>1523</v>
      </c>
      <c r="H287" s="1">
        <v>4.7</v>
      </c>
      <c r="I287" s="1" t="s">
        <v>164</v>
      </c>
      <c r="J287" s="1" t="s">
        <v>415</v>
      </c>
      <c r="K287" s="1">
        <v>23</v>
      </c>
      <c r="L287" s="1" t="s">
        <v>1793</v>
      </c>
      <c r="M287" s="1"/>
      <c r="N287" s="1"/>
      <c r="O287" s="1"/>
      <c r="P287" s="1">
        <v>0.1056</v>
      </c>
      <c r="Q287" s="1">
        <v>0.064</v>
      </c>
      <c r="R287" s="1">
        <f>(4/3)*PI()*((Q287/2)^2)*(P287/2)</f>
        <v>0.00022647615776022673</v>
      </c>
      <c r="S287" s="1">
        <v>0.116</v>
      </c>
      <c r="T287" s="1">
        <v>0.044</v>
      </c>
      <c r="U287" s="1">
        <f t="shared" si="77"/>
        <v>0.00011758771862876356</v>
      </c>
      <c r="V287" s="1">
        <v>0.194</v>
      </c>
      <c r="W287" s="1">
        <v>0.169</v>
      </c>
      <c r="X287" s="1">
        <f t="shared" si="78"/>
        <v>0.363</v>
      </c>
      <c r="Y287" s="1">
        <v>0.034</v>
      </c>
      <c r="Z287" s="1">
        <f>(PI()*(1/3)*((Y287/2)^2)*W287)*2</f>
        <v>0.00010229235119598606</v>
      </c>
      <c r="AA287" s="1">
        <f t="shared" si="79"/>
        <v>0.0002784288849121514</v>
      </c>
      <c r="AB287" s="1">
        <f t="shared" si="82"/>
        <v>0.00017613653371616536</v>
      </c>
      <c r="AC287" s="1">
        <f t="shared" si="81"/>
        <v>2.3678398404103733</v>
      </c>
      <c r="AD287" s="1" t="s">
        <v>1608</v>
      </c>
      <c r="AE287" s="8">
        <v>1939</v>
      </c>
      <c r="AF287" s="1" t="s">
        <v>1708</v>
      </c>
      <c r="AG287" s="10" t="s">
        <v>1609</v>
      </c>
      <c r="AH287" s="1"/>
      <c r="AI287" s="13" t="s">
        <v>335</v>
      </c>
    </row>
    <row r="288" spans="1:35" ht="15.75">
      <c r="A288" s="5" t="s">
        <v>552</v>
      </c>
      <c r="B288" s="1" t="s">
        <v>172</v>
      </c>
      <c r="C288" s="5" t="s">
        <v>1463</v>
      </c>
      <c r="D288" s="5" t="s">
        <v>986</v>
      </c>
      <c r="E288" s="5" t="s">
        <v>1972</v>
      </c>
      <c r="F288" s="6" t="s">
        <v>1913</v>
      </c>
      <c r="G288" s="1" t="s">
        <v>1643</v>
      </c>
      <c r="H288" s="1">
        <v>12.3</v>
      </c>
      <c r="I288" s="1" t="s">
        <v>1749</v>
      </c>
      <c r="J288" s="1" t="s">
        <v>165</v>
      </c>
      <c r="K288" s="1">
        <v>38</v>
      </c>
      <c r="L288" s="1" t="s">
        <v>1794</v>
      </c>
      <c r="M288" s="1"/>
      <c r="N288" s="1"/>
      <c r="O288" s="1"/>
      <c r="P288" s="1"/>
      <c r="Q288" s="1"/>
      <c r="R288" s="1"/>
      <c r="S288" s="1">
        <v>0.602</v>
      </c>
      <c r="T288" s="1">
        <v>0.149</v>
      </c>
      <c r="U288" s="1">
        <f t="shared" si="77"/>
        <v>0.006997898683068814</v>
      </c>
      <c r="V288" s="1">
        <v>0.411</v>
      </c>
      <c r="W288" s="1"/>
      <c r="X288" s="1">
        <f t="shared" si="78"/>
        <v>0.411</v>
      </c>
      <c r="Y288" s="1">
        <v>0.044</v>
      </c>
      <c r="Z288" s="1"/>
      <c r="AA288" s="1">
        <f t="shared" si="79"/>
        <v>0.0006249381770226959</v>
      </c>
      <c r="AB288" s="1">
        <f t="shared" si="82"/>
        <v>0.0006249381770226959</v>
      </c>
      <c r="AC288" s="1">
        <f t="shared" si="81"/>
        <v>0.08930369033988922</v>
      </c>
      <c r="AD288" s="1" t="s">
        <v>1644</v>
      </c>
      <c r="AE288" s="8">
        <v>2007</v>
      </c>
      <c r="AF288" s="1" t="s">
        <v>1645</v>
      </c>
      <c r="AG288" s="9" t="s">
        <v>598</v>
      </c>
      <c r="AH288" s="1"/>
      <c r="AI288" s="13" t="s">
        <v>48</v>
      </c>
    </row>
    <row r="289" spans="1:35" ht="15.75">
      <c r="A289" s="5" t="s">
        <v>599</v>
      </c>
      <c r="B289" s="1" t="s">
        <v>172</v>
      </c>
      <c r="C289" s="5" t="s">
        <v>1463</v>
      </c>
      <c r="D289" s="5" t="s">
        <v>986</v>
      </c>
      <c r="E289" s="5" t="s">
        <v>1972</v>
      </c>
      <c r="F289" s="6" t="s">
        <v>1913</v>
      </c>
      <c r="G289" s="1" t="s">
        <v>1643</v>
      </c>
      <c r="H289" s="1">
        <v>12.3</v>
      </c>
      <c r="I289" s="1" t="s">
        <v>1749</v>
      </c>
      <c r="J289" s="1" t="s">
        <v>165</v>
      </c>
      <c r="K289" s="1">
        <v>38</v>
      </c>
      <c r="L289" s="1" t="s">
        <v>1794</v>
      </c>
      <c r="M289" s="1"/>
      <c r="N289" s="1"/>
      <c r="O289" s="1"/>
      <c r="P289" s="1"/>
      <c r="Q289" s="1"/>
      <c r="R289" s="1"/>
      <c r="S289" s="1">
        <v>0.431</v>
      </c>
      <c r="T289" s="1">
        <v>0.2</v>
      </c>
      <c r="U289" s="1">
        <f t="shared" si="77"/>
        <v>0.009026842891314673</v>
      </c>
      <c r="V289" s="1">
        <v>0.233</v>
      </c>
      <c r="W289" s="1"/>
      <c r="X289" s="1">
        <f t="shared" si="78"/>
        <v>0.233</v>
      </c>
      <c r="Y289" s="1">
        <v>0.056</v>
      </c>
      <c r="Z289" s="1"/>
      <c r="AA289" s="1">
        <f t="shared" si="79"/>
        <v>0.0005738810132165548</v>
      </c>
      <c r="AB289" s="1">
        <f t="shared" si="82"/>
        <v>0.0005738810132165548</v>
      </c>
      <c r="AC289" s="1">
        <f t="shared" si="81"/>
        <v>0.06357494199535964</v>
      </c>
      <c r="AD289" s="1" t="s">
        <v>1644</v>
      </c>
      <c r="AE289" s="8">
        <v>2007</v>
      </c>
      <c r="AF289" s="1" t="s">
        <v>1645</v>
      </c>
      <c r="AG289" s="9" t="s">
        <v>600</v>
      </c>
      <c r="AH289" s="1"/>
      <c r="AI289" s="13" t="s">
        <v>48</v>
      </c>
    </row>
    <row r="290" spans="1:35" ht="15.75">
      <c r="A290" s="5" t="s">
        <v>564</v>
      </c>
      <c r="B290" s="1" t="s">
        <v>565</v>
      </c>
      <c r="C290" s="5" t="s">
        <v>1463</v>
      </c>
      <c r="D290" s="5" t="s">
        <v>986</v>
      </c>
      <c r="E290" s="5" t="s">
        <v>1972</v>
      </c>
      <c r="F290" s="6" t="s">
        <v>1913</v>
      </c>
      <c r="G290" s="1" t="s">
        <v>1299</v>
      </c>
      <c r="H290" s="1">
        <v>28</v>
      </c>
      <c r="I290" s="1" t="s">
        <v>1749</v>
      </c>
      <c r="J290" s="1" t="s">
        <v>415</v>
      </c>
      <c r="K290" s="1">
        <v>32.32</v>
      </c>
      <c r="L290" s="1" t="s">
        <v>1915</v>
      </c>
      <c r="M290" s="1">
        <v>0.1417</v>
      </c>
      <c r="N290" s="1">
        <v>0.0872</v>
      </c>
      <c r="O290" s="1">
        <f>(4/3)*PI()*((N290/2)^2)*(M290/2)</f>
        <v>0.0005641588981718887</v>
      </c>
      <c r="P290" s="1">
        <v>0.1113</v>
      </c>
      <c r="Q290" s="1">
        <v>0.0642</v>
      </c>
      <c r="R290" s="1">
        <f>(4/3)*PI()*((Q290/2)^2)*(P290/2)</f>
        <v>0.00024019493367496097</v>
      </c>
      <c r="S290" s="1">
        <v>0.3681</v>
      </c>
      <c r="T290" s="1">
        <v>0.1065</v>
      </c>
      <c r="U290" s="1">
        <f t="shared" si="77"/>
        <v>0.002186067941032221</v>
      </c>
      <c r="V290" s="1">
        <v>0.3443</v>
      </c>
      <c r="W290" s="1"/>
      <c r="X290" s="1">
        <f t="shared" si="78"/>
        <v>0.3443</v>
      </c>
      <c r="Y290" s="1">
        <v>0.016</v>
      </c>
      <c r="Z290" s="1"/>
      <c r="AA290" s="1">
        <f t="shared" si="79"/>
        <v>6.92256224403818E-05</v>
      </c>
      <c r="AB290" s="1">
        <f t="shared" si="82"/>
        <v>6.92256224403818E-05</v>
      </c>
      <c r="AC290" s="1">
        <f t="shared" si="81"/>
        <v>0.03166672962949849</v>
      </c>
      <c r="AD290" s="1" t="s">
        <v>24</v>
      </c>
      <c r="AE290" s="8">
        <v>2000</v>
      </c>
      <c r="AF290" s="13" t="s">
        <v>1704</v>
      </c>
      <c r="AG290" s="14" t="s">
        <v>750</v>
      </c>
      <c r="AH290" s="1"/>
      <c r="AI290" s="13" t="s">
        <v>1224</v>
      </c>
    </row>
    <row r="291" spans="1:35" s="20" customFormat="1" ht="15.75">
      <c r="A291" s="5" t="s">
        <v>646</v>
      </c>
      <c r="B291" s="1" t="s">
        <v>565</v>
      </c>
      <c r="C291" s="5" t="s">
        <v>1463</v>
      </c>
      <c r="D291" s="5" t="s">
        <v>986</v>
      </c>
      <c r="E291" s="5" t="s">
        <v>1972</v>
      </c>
      <c r="F291" s="6" t="s">
        <v>1913</v>
      </c>
      <c r="G291" s="1" t="s">
        <v>476</v>
      </c>
      <c r="H291" s="1">
        <v>25</v>
      </c>
      <c r="I291" s="1" t="s">
        <v>1749</v>
      </c>
      <c r="J291" s="1" t="s">
        <v>415</v>
      </c>
      <c r="K291" s="1">
        <v>17</v>
      </c>
      <c r="L291" s="1" t="s">
        <v>1357</v>
      </c>
      <c r="M291" s="1">
        <v>0.118</v>
      </c>
      <c r="N291" s="1">
        <v>0.06</v>
      </c>
      <c r="O291" s="1">
        <f>(4/3)*PI()*((N291/2)^2)*(M291/2)</f>
        <v>0.00022242475987415731</v>
      </c>
      <c r="P291" s="1">
        <v>0.1485</v>
      </c>
      <c r="Q291" s="1">
        <v>0.067</v>
      </c>
      <c r="R291" s="1">
        <f>(4/3)*PI()*((Q291/2)^2)*(P291/2)</f>
        <v>0.0003490395831936234</v>
      </c>
      <c r="S291" s="1">
        <v>0.551</v>
      </c>
      <c r="T291" s="1">
        <v>0.1245</v>
      </c>
      <c r="U291" s="1">
        <f t="shared" si="77"/>
        <v>0.00447186746872861</v>
      </c>
      <c r="V291" s="1">
        <v>0.296</v>
      </c>
      <c r="W291" s="1"/>
      <c r="X291" s="1">
        <f t="shared" si="78"/>
        <v>0.296</v>
      </c>
      <c r="Y291" s="1">
        <v>0.04</v>
      </c>
      <c r="Z291" s="1"/>
      <c r="AA291" s="1">
        <f t="shared" si="79"/>
        <v>0.0003719645701850315</v>
      </c>
      <c r="AB291" s="1">
        <f t="shared" si="82"/>
        <v>0.0003719645701850315</v>
      </c>
      <c r="AC291" s="1">
        <f t="shared" si="81"/>
        <v>0.08317880008433796</v>
      </c>
      <c r="AD291" s="1" t="s">
        <v>1442</v>
      </c>
      <c r="AE291" s="8">
        <v>1962</v>
      </c>
      <c r="AF291" s="1" t="s">
        <v>1704</v>
      </c>
      <c r="AG291" s="9" t="s">
        <v>477</v>
      </c>
      <c r="AH291" s="1"/>
      <c r="AI291" s="1" t="s">
        <v>828</v>
      </c>
    </row>
    <row r="292" spans="1:35" ht="15.75">
      <c r="A292" s="5" t="s">
        <v>515</v>
      </c>
      <c r="B292" s="1" t="s">
        <v>565</v>
      </c>
      <c r="C292" s="5" t="s">
        <v>1463</v>
      </c>
      <c r="D292" s="5" t="s">
        <v>986</v>
      </c>
      <c r="E292" s="5" t="s">
        <v>1972</v>
      </c>
      <c r="F292" s="6" t="s">
        <v>1913</v>
      </c>
      <c r="G292" s="1" t="s">
        <v>516</v>
      </c>
      <c r="H292" s="1">
        <v>1.3</v>
      </c>
      <c r="I292" s="1" t="s">
        <v>1749</v>
      </c>
      <c r="J292" s="1" t="s">
        <v>165</v>
      </c>
      <c r="K292" s="1">
        <v>27</v>
      </c>
      <c r="L292" s="1" t="s">
        <v>1957</v>
      </c>
      <c r="M292" s="1"/>
      <c r="N292" s="1"/>
      <c r="O292" s="1"/>
      <c r="P292" s="1"/>
      <c r="Q292" s="1"/>
      <c r="R292" s="1"/>
      <c r="S292" s="1">
        <v>0.6</v>
      </c>
      <c r="T292" s="1">
        <v>0.15</v>
      </c>
      <c r="U292" s="1">
        <f t="shared" si="77"/>
        <v>0.007068583470577034</v>
      </c>
      <c r="V292" s="1">
        <v>0.38</v>
      </c>
      <c r="W292" s="1"/>
      <c r="X292" s="1">
        <f t="shared" si="78"/>
        <v>0.38</v>
      </c>
      <c r="Y292" s="1">
        <v>0.05</v>
      </c>
      <c r="Z292" s="1"/>
      <c r="AA292" s="1">
        <f t="shared" si="79"/>
        <v>0.0007461282552275759</v>
      </c>
      <c r="AB292" s="1">
        <f t="shared" si="82"/>
        <v>0.0007461282552275759</v>
      </c>
      <c r="AC292" s="1">
        <f t="shared" si="81"/>
        <v>0.10555555555555557</v>
      </c>
      <c r="AD292" s="1" t="s">
        <v>699</v>
      </c>
      <c r="AE292" s="8">
        <v>1976</v>
      </c>
      <c r="AF292" s="1" t="s">
        <v>1708</v>
      </c>
      <c r="AG292" s="11" t="s">
        <v>700</v>
      </c>
      <c r="AH292" s="1"/>
      <c r="AI292" s="13" t="s">
        <v>452</v>
      </c>
    </row>
    <row r="293" spans="1:35" ht="15.75">
      <c r="A293" s="5" t="s">
        <v>478</v>
      </c>
      <c r="B293" s="1" t="s">
        <v>565</v>
      </c>
      <c r="C293" s="5" t="s">
        <v>1463</v>
      </c>
      <c r="D293" s="5" t="s">
        <v>986</v>
      </c>
      <c r="E293" s="5" t="s">
        <v>1972</v>
      </c>
      <c r="F293" s="6" t="s">
        <v>1913</v>
      </c>
      <c r="G293" s="1" t="s">
        <v>480</v>
      </c>
      <c r="H293" s="1">
        <v>22.5</v>
      </c>
      <c r="I293" s="1" t="s">
        <v>1749</v>
      </c>
      <c r="J293" s="1" t="s">
        <v>415</v>
      </c>
      <c r="K293" s="1">
        <v>32.4</v>
      </c>
      <c r="L293" s="1" t="s">
        <v>1958</v>
      </c>
      <c r="M293" s="1">
        <v>0.16132</v>
      </c>
      <c r="N293" s="1">
        <v>0.11142</v>
      </c>
      <c r="O293" s="1">
        <f>(4/3)*PI()*((N293/2)^2)*(M293/2)</f>
        <v>0.0010486079449485764</v>
      </c>
      <c r="P293" s="1">
        <v>0.1053</v>
      </c>
      <c r="Q293" s="1">
        <v>0.0516</v>
      </c>
      <c r="R293" s="1">
        <f>(4/3)*PI()*((Q293/2)^2)*(P293/2)</f>
        <v>0.00014680011532227277</v>
      </c>
      <c r="S293" s="1">
        <v>0.59089</v>
      </c>
      <c r="T293" s="1">
        <v>0.19353</v>
      </c>
      <c r="U293" s="1">
        <f t="shared" si="77"/>
        <v>0.011587823076295425</v>
      </c>
      <c r="V293" s="1">
        <v>0.4094</v>
      </c>
      <c r="W293" s="1"/>
      <c r="X293" s="1">
        <f t="shared" si="78"/>
        <v>0.4094</v>
      </c>
      <c r="Y293" s="1">
        <v>0.06067</v>
      </c>
      <c r="Z293" s="1"/>
      <c r="AA293" s="1">
        <f t="shared" si="79"/>
        <v>0.0011835475467999602</v>
      </c>
      <c r="AB293" s="1">
        <f t="shared" si="82"/>
        <v>0.0011835475467999602</v>
      </c>
      <c r="AC293" s="1">
        <f t="shared" si="81"/>
        <v>0.10213717788124316</v>
      </c>
      <c r="AD293" s="1" t="s">
        <v>24</v>
      </c>
      <c r="AE293" s="8">
        <v>1999</v>
      </c>
      <c r="AF293" s="1" t="s">
        <v>1704</v>
      </c>
      <c r="AG293" s="9" t="s">
        <v>569</v>
      </c>
      <c r="AH293" s="1"/>
      <c r="AI293" s="13" t="s">
        <v>739</v>
      </c>
    </row>
    <row r="294" spans="1:35" ht="15.75">
      <c r="A294" s="5" t="s">
        <v>650</v>
      </c>
      <c r="B294" s="1" t="s">
        <v>565</v>
      </c>
      <c r="C294" s="5" t="s">
        <v>1463</v>
      </c>
      <c r="D294" s="5" t="s">
        <v>986</v>
      </c>
      <c r="E294" s="5" t="s">
        <v>1972</v>
      </c>
      <c r="F294" s="6" t="s">
        <v>1913</v>
      </c>
      <c r="G294" s="1" t="s">
        <v>651</v>
      </c>
      <c r="H294" s="1">
        <v>15</v>
      </c>
      <c r="I294" s="1" t="s">
        <v>1749</v>
      </c>
      <c r="J294" s="1" t="s">
        <v>415</v>
      </c>
      <c r="K294" s="1">
        <v>42.9</v>
      </c>
      <c r="L294" s="1" t="s">
        <v>1959</v>
      </c>
      <c r="M294" s="1">
        <v>0.13</v>
      </c>
      <c r="N294" s="1">
        <v>0.0525</v>
      </c>
      <c r="O294" s="1">
        <f>(4/3)*PI()*((N294/2)^2)*(M294/2)</f>
        <v>0.00018761198628156541</v>
      </c>
      <c r="P294" s="1">
        <v>0.145</v>
      </c>
      <c r="Q294" s="1">
        <v>0.056</v>
      </c>
      <c r="R294" s="1">
        <f>(4/3)*PI()*((Q294/2)^2)*(P294/2)</f>
        <v>0.00023809083524005845</v>
      </c>
      <c r="S294" s="1">
        <v>0.53</v>
      </c>
      <c r="T294" s="1">
        <v>0.145</v>
      </c>
      <c r="U294" s="1">
        <f t="shared" si="77"/>
        <v>0.005834592056185743</v>
      </c>
      <c r="V294" s="1">
        <v>0.375</v>
      </c>
      <c r="W294" s="1"/>
      <c r="X294" s="1">
        <f t="shared" si="78"/>
        <v>0.375</v>
      </c>
      <c r="Y294" s="1">
        <v>0.045</v>
      </c>
      <c r="Z294" s="1"/>
      <c r="AA294" s="1">
        <f t="shared" si="79"/>
        <v>0.0005964117303299372</v>
      </c>
      <c r="AB294" s="1">
        <f t="shared" si="82"/>
        <v>0.0005964117303299372</v>
      </c>
      <c r="AC294" s="1">
        <f t="shared" si="81"/>
        <v>0.10221995378368069</v>
      </c>
      <c r="AD294" s="1" t="s">
        <v>156</v>
      </c>
      <c r="AE294" s="8">
        <v>1965</v>
      </c>
      <c r="AF294" s="1" t="s">
        <v>1426</v>
      </c>
      <c r="AG294" s="9" t="s">
        <v>625</v>
      </c>
      <c r="AH294" s="1"/>
      <c r="AI294" s="13" t="s">
        <v>339</v>
      </c>
    </row>
    <row r="295" spans="1:35" ht="15.75">
      <c r="A295" s="5" t="s">
        <v>650</v>
      </c>
      <c r="B295" s="1" t="s">
        <v>565</v>
      </c>
      <c r="C295" s="5" t="s">
        <v>1463</v>
      </c>
      <c r="D295" s="5" t="s">
        <v>986</v>
      </c>
      <c r="E295" s="5" t="s">
        <v>1972</v>
      </c>
      <c r="F295" s="6" t="s">
        <v>1913</v>
      </c>
      <c r="G295" s="1" t="s">
        <v>1191</v>
      </c>
      <c r="H295" s="1">
        <v>26</v>
      </c>
      <c r="I295" s="1" t="s">
        <v>1749</v>
      </c>
      <c r="J295" s="1" t="s">
        <v>415</v>
      </c>
      <c r="K295" s="1">
        <v>33.83</v>
      </c>
      <c r="L295" s="1" t="s">
        <v>1960</v>
      </c>
      <c r="M295" s="1"/>
      <c r="N295" s="1"/>
      <c r="O295" s="1"/>
      <c r="P295" s="1"/>
      <c r="Q295" s="1"/>
      <c r="R295" s="1"/>
      <c r="S295" s="1">
        <v>0.4605</v>
      </c>
      <c r="T295" s="1">
        <v>0.147</v>
      </c>
      <c r="U295" s="1">
        <f t="shared" si="77"/>
        <v>0.005210302356246625</v>
      </c>
      <c r="V295" s="1">
        <v>0.4605</v>
      </c>
      <c r="W295" s="1"/>
      <c r="X295" s="1">
        <f t="shared" si="78"/>
        <v>0.4605</v>
      </c>
      <c r="Y295" s="1">
        <v>0.0305</v>
      </c>
      <c r="Z295" s="1"/>
      <c r="AA295" s="1">
        <f t="shared" si="79"/>
        <v>0.0003364489634109693</v>
      </c>
      <c r="AB295" s="1">
        <f t="shared" si="82"/>
        <v>0.0003364489634109693</v>
      </c>
      <c r="AC295" s="1">
        <f t="shared" si="81"/>
        <v>0.06457378869915315</v>
      </c>
      <c r="AD295" s="1" t="s">
        <v>1265</v>
      </c>
      <c r="AE295" s="8">
        <v>2005</v>
      </c>
      <c r="AF295" s="13" t="s">
        <v>1645</v>
      </c>
      <c r="AG295" s="14" t="s">
        <v>626</v>
      </c>
      <c r="AH295" s="1"/>
      <c r="AI295" s="13" t="s">
        <v>131</v>
      </c>
    </row>
    <row r="296" spans="1:35" ht="15.75">
      <c r="A296" s="5" t="s">
        <v>650</v>
      </c>
      <c r="B296" s="1" t="s">
        <v>565</v>
      </c>
      <c r="C296" s="5" t="s">
        <v>1463</v>
      </c>
      <c r="D296" s="5" t="s">
        <v>986</v>
      </c>
      <c r="E296" s="5" t="s">
        <v>1972</v>
      </c>
      <c r="F296" s="6" t="s">
        <v>1913</v>
      </c>
      <c r="G296" s="1" t="s">
        <v>409</v>
      </c>
      <c r="H296" s="1">
        <v>17</v>
      </c>
      <c r="I296" s="1" t="s">
        <v>1749</v>
      </c>
      <c r="J296" s="1" t="s">
        <v>165</v>
      </c>
      <c r="K296" s="1">
        <v>45.47</v>
      </c>
      <c r="L296" s="1" t="s">
        <v>1871</v>
      </c>
      <c r="M296" s="1"/>
      <c r="N296" s="1"/>
      <c r="O296" s="1"/>
      <c r="P296" s="1"/>
      <c r="Q296" s="1"/>
      <c r="R296" s="1"/>
      <c r="S296" s="1">
        <v>0.5</v>
      </c>
      <c r="T296" s="1">
        <v>0.185</v>
      </c>
      <c r="U296" s="1">
        <f t="shared" si="77"/>
        <v>0.008960084047425888</v>
      </c>
      <c r="V296" s="1">
        <v>0.45</v>
      </c>
      <c r="W296" s="1"/>
      <c r="X296" s="1">
        <f t="shared" si="78"/>
        <v>0.45</v>
      </c>
      <c r="Y296" s="1">
        <v>0.0567</v>
      </c>
      <c r="Z296" s="1"/>
      <c r="AA296" s="1">
        <f t="shared" si="79"/>
        <v>0.00113623591568617</v>
      </c>
      <c r="AB296" s="1">
        <f t="shared" si="82"/>
        <v>0.00113623591568617</v>
      </c>
      <c r="AC296" s="1">
        <f t="shared" si="81"/>
        <v>0.12681085463842223</v>
      </c>
      <c r="AD296" s="1" t="s">
        <v>186</v>
      </c>
      <c r="AE296" s="8">
        <v>2008</v>
      </c>
      <c r="AF296" s="13" t="s">
        <v>85</v>
      </c>
      <c r="AG296" s="9" t="s">
        <v>603</v>
      </c>
      <c r="AH296" s="1"/>
      <c r="AI296" s="13" t="s">
        <v>334</v>
      </c>
    </row>
    <row r="297" spans="1:35" ht="15.75">
      <c r="A297" s="5" t="s">
        <v>416</v>
      </c>
      <c r="B297" s="1" t="s">
        <v>417</v>
      </c>
      <c r="C297" s="5" t="s">
        <v>1451</v>
      </c>
      <c r="D297" s="6" t="s">
        <v>163</v>
      </c>
      <c r="E297" s="6" t="s">
        <v>1914</v>
      </c>
      <c r="F297" s="6" t="s">
        <v>1913</v>
      </c>
      <c r="G297" s="1" t="s">
        <v>1341</v>
      </c>
      <c r="H297" s="1">
        <v>32</v>
      </c>
      <c r="I297" s="1" t="s">
        <v>164</v>
      </c>
      <c r="J297" s="1" t="s">
        <v>165</v>
      </c>
      <c r="K297" s="1">
        <v>33.38</v>
      </c>
      <c r="L297" s="1" t="s">
        <v>1818</v>
      </c>
      <c r="M297" s="1"/>
      <c r="N297" s="1"/>
      <c r="O297" s="1"/>
      <c r="P297" s="1">
        <v>0.026</v>
      </c>
      <c r="Q297" s="1">
        <v>0.016</v>
      </c>
      <c r="R297" s="1">
        <f aca="true" t="shared" si="83" ref="R297:R304">(4/3)*PI()*((Q297/2)^2)*(P297/2)</f>
        <v>3.485073450382277E-06</v>
      </c>
      <c r="S297" s="1">
        <v>0.111</v>
      </c>
      <c r="T297" s="1">
        <v>0.04</v>
      </c>
      <c r="U297" s="1">
        <f t="shared" si="77"/>
        <v>9.299114254625787E-05</v>
      </c>
      <c r="V297" s="1">
        <v>0.38</v>
      </c>
      <c r="W297" s="1"/>
      <c r="X297" s="1">
        <f t="shared" si="78"/>
        <v>0.38</v>
      </c>
      <c r="Y297" s="1">
        <v>0.035</v>
      </c>
      <c r="Z297" s="1"/>
      <c r="AA297" s="1">
        <f t="shared" si="79"/>
        <v>0.0003656028450615122</v>
      </c>
      <c r="AB297" s="1">
        <f t="shared" si="82"/>
        <v>0.0003656028450615122</v>
      </c>
      <c r="AC297" s="1">
        <f t="shared" si="81"/>
        <v>3.9315878378378386</v>
      </c>
      <c r="AD297" s="1" t="s">
        <v>1159</v>
      </c>
      <c r="AE297" s="8">
        <v>1950</v>
      </c>
      <c r="AF297" s="1" t="s">
        <v>1704</v>
      </c>
      <c r="AG297" s="9" t="s">
        <v>418</v>
      </c>
      <c r="AH297" s="1"/>
      <c r="AI297" s="13" t="s">
        <v>1483</v>
      </c>
    </row>
    <row r="298" spans="1:35" ht="15.75">
      <c r="A298" s="1" t="s">
        <v>1050</v>
      </c>
      <c r="B298" s="1" t="s">
        <v>1289</v>
      </c>
      <c r="C298" s="5" t="s">
        <v>1199</v>
      </c>
      <c r="D298" s="5" t="s">
        <v>522</v>
      </c>
      <c r="E298" s="5" t="s">
        <v>1912</v>
      </c>
      <c r="F298" s="6" t="s">
        <v>1913</v>
      </c>
      <c r="G298" s="1" t="s">
        <v>245</v>
      </c>
      <c r="H298" s="1">
        <v>13.1</v>
      </c>
      <c r="I298" s="1" t="s">
        <v>1759</v>
      </c>
      <c r="J298" s="1" t="s">
        <v>415</v>
      </c>
      <c r="K298" s="1">
        <v>48.15</v>
      </c>
      <c r="L298" s="1" t="s">
        <v>1961</v>
      </c>
      <c r="M298" s="1">
        <v>0.066</v>
      </c>
      <c r="N298" s="1">
        <v>0.056</v>
      </c>
      <c r="O298" s="1">
        <f>(4/3)*PI()*((N298/2)^2)*(M298/2)</f>
        <v>0.00010837238017823351</v>
      </c>
      <c r="P298" s="1">
        <v>0.07</v>
      </c>
      <c r="Q298" s="1">
        <v>0.046</v>
      </c>
      <c r="R298" s="1">
        <f t="shared" si="83"/>
        <v>7.755545064162002E-05</v>
      </c>
      <c r="S298" s="1">
        <v>0.365</v>
      </c>
      <c r="T298" s="1">
        <v>0.15</v>
      </c>
      <c r="U298" s="1">
        <f t="shared" si="77"/>
        <v>0.004300054944601029</v>
      </c>
      <c r="V298" s="1">
        <v>0.186</v>
      </c>
      <c r="W298" s="1"/>
      <c r="X298" s="1">
        <f t="shared" si="78"/>
        <v>0.186</v>
      </c>
      <c r="Y298" s="1">
        <v>0.071</v>
      </c>
      <c r="Z298" s="1"/>
      <c r="AA298" s="1">
        <f t="shared" si="79"/>
        <v>0.0007364097383536957</v>
      </c>
      <c r="AB298" s="1">
        <f t="shared" si="82"/>
        <v>0.0007364097383536957</v>
      </c>
      <c r="AC298" s="1">
        <f t="shared" si="81"/>
        <v>0.1712558904109589</v>
      </c>
      <c r="AD298" s="1" t="s">
        <v>8</v>
      </c>
      <c r="AE298" s="8">
        <v>1972</v>
      </c>
      <c r="AF298" s="1" t="s">
        <v>1704</v>
      </c>
      <c r="AG298" s="9" t="s">
        <v>1408</v>
      </c>
      <c r="AH298" s="1" t="s">
        <v>1252</v>
      </c>
      <c r="AI298" s="13" t="s">
        <v>358</v>
      </c>
    </row>
    <row r="299" spans="1:35" ht="15.75">
      <c r="A299" s="1" t="s">
        <v>1288</v>
      </c>
      <c r="B299" s="1" t="s">
        <v>1289</v>
      </c>
      <c r="C299" s="5" t="s">
        <v>1199</v>
      </c>
      <c r="D299" s="5" t="s">
        <v>522</v>
      </c>
      <c r="E299" s="5" t="s">
        <v>1912</v>
      </c>
      <c r="F299" s="6" t="s">
        <v>1913</v>
      </c>
      <c r="G299" s="1" t="s">
        <v>246</v>
      </c>
      <c r="H299" s="1">
        <v>3</v>
      </c>
      <c r="I299" s="1" t="s">
        <v>1329</v>
      </c>
      <c r="J299" s="1" t="s">
        <v>415</v>
      </c>
      <c r="K299" s="1">
        <v>40</v>
      </c>
      <c r="L299" s="1" t="s">
        <v>1962</v>
      </c>
      <c r="M299" s="1">
        <v>0.05</v>
      </c>
      <c r="N299" s="1">
        <v>0.025</v>
      </c>
      <c r="O299" s="1">
        <f>(4/3)*PI()*((N299/2)^2)*(M299/2)</f>
        <v>1.636246173744684E-05</v>
      </c>
      <c r="P299" s="1">
        <v>0.028</v>
      </c>
      <c r="Q299" s="1">
        <v>0.02</v>
      </c>
      <c r="R299" s="1">
        <f t="shared" si="83"/>
        <v>5.864306286700947E-06</v>
      </c>
      <c r="S299" s="1">
        <v>0.165</v>
      </c>
      <c r="T299" s="1">
        <v>0.1</v>
      </c>
      <c r="U299" s="1">
        <f t="shared" si="77"/>
        <v>0.0008639379797371932</v>
      </c>
      <c r="V299" s="1">
        <v>0.23</v>
      </c>
      <c r="W299" s="1"/>
      <c r="X299" s="1">
        <f t="shared" si="78"/>
        <v>0.23</v>
      </c>
      <c r="Y299" s="1">
        <v>0.2</v>
      </c>
      <c r="Z299" s="1"/>
      <c r="AA299" s="1">
        <f t="shared" si="79"/>
        <v>0.007225663103256525</v>
      </c>
      <c r="AB299" s="1">
        <f t="shared" si="82"/>
        <v>0.007225663103256525</v>
      </c>
      <c r="AC299" s="1">
        <f t="shared" si="81"/>
        <v>8.363636363636363</v>
      </c>
      <c r="AD299" s="1" t="s">
        <v>851</v>
      </c>
      <c r="AE299" s="8">
        <v>1945</v>
      </c>
      <c r="AF299" s="1" t="s">
        <v>1708</v>
      </c>
      <c r="AG299" s="11" t="s">
        <v>852</v>
      </c>
      <c r="AH299" s="1"/>
      <c r="AI299" s="13" t="s">
        <v>853</v>
      </c>
    </row>
    <row r="300" spans="1:35" ht="15.75">
      <c r="A300" s="1" t="s">
        <v>1228</v>
      </c>
      <c r="B300" s="1" t="s">
        <v>1289</v>
      </c>
      <c r="C300" s="5" t="s">
        <v>1199</v>
      </c>
      <c r="D300" s="5" t="s">
        <v>522</v>
      </c>
      <c r="E300" s="5" t="s">
        <v>1912</v>
      </c>
      <c r="F300" s="6" t="s">
        <v>1913</v>
      </c>
      <c r="G300" s="1" t="s">
        <v>1229</v>
      </c>
      <c r="H300" s="1">
        <v>2.5</v>
      </c>
      <c r="I300" s="1" t="s">
        <v>1329</v>
      </c>
      <c r="J300" s="1" t="s">
        <v>415</v>
      </c>
      <c r="K300" s="1">
        <v>46.76</v>
      </c>
      <c r="L300" s="1" t="s">
        <v>1850</v>
      </c>
      <c r="M300" s="1">
        <v>0.052</v>
      </c>
      <c r="N300" s="1">
        <v>0.031</v>
      </c>
      <c r="O300" s="1">
        <f>(4/3)*PI()*((N300/2)^2)*(M300/2)</f>
        <v>2.6165278014198188E-05</v>
      </c>
      <c r="P300" s="1">
        <v>0.053</v>
      </c>
      <c r="Q300" s="1">
        <v>0.041</v>
      </c>
      <c r="R300" s="1">
        <f t="shared" si="83"/>
        <v>4.664898571437924E-05</v>
      </c>
      <c r="S300" s="1">
        <v>0.56</v>
      </c>
      <c r="T300" s="1">
        <v>0.175</v>
      </c>
      <c r="U300" s="1">
        <f t="shared" si="77"/>
        <v>0.008979719001510825</v>
      </c>
      <c r="V300" s="1">
        <v>1.45</v>
      </c>
      <c r="W300" s="1"/>
      <c r="X300" s="1">
        <f t="shared" si="78"/>
        <v>1.45</v>
      </c>
      <c r="Y300" s="1">
        <v>0.645</v>
      </c>
      <c r="Z300" s="1"/>
      <c r="AA300" s="1">
        <f t="shared" si="79"/>
        <v>0.473780642844764</v>
      </c>
      <c r="AB300" s="1">
        <f t="shared" si="82"/>
        <v>0.473780642844764</v>
      </c>
      <c r="AC300" s="1">
        <f t="shared" si="81"/>
        <v>52.761188046647234</v>
      </c>
      <c r="AD300" s="1" t="s">
        <v>1637</v>
      </c>
      <c r="AE300" s="8">
        <v>1967</v>
      </c>
      <c r="AF300" s="1" t="s">
        <v>1704</v>
      </c>
      <c r="AG300" s="9" t="s">
        <v>1296</v>
      </c>
      <c r="AH300" s="1"/>
      <c r="AI300" s="13" t="s">
        <v>311</v>
      </c>
    </row>
    <row r="301" spans="1:35" ht="15.75">
      <c r="A301" s="1" t="s">
        <v>854</v>
      </c>
      <c r="B301" s="1" t="s">
        <v>1323</v>
      </c>
      <c r="C301" s="16" t="s">
        <v>1501</v>
      </c>
      <c r="D301" s="5" t="s">
        <v>1175</v>
      </c>
      <c r="E301" s="5" t="s">
        <v>1912</v>
      </c>
      <c r="F301" s="6" t="s">
        <v>1913</v>
      </c>
      <c r="G301" s="1" t="s">
        <v>247</v>
      </c>
      <c r="H301" s="1">
        <v>13</v>
      </c>
      <c r="I301" s="1" t="s">
        <v>1329</v>
      </c>
      <c r="J301" s="1" t="s">
        <v>415</v>
      </c>
      <c r="K301" s="1">
        <v>39</v>
      </c>
      <c r="L301" s="1" t="s">
        <v>1851</v>
      </c>
      <c r="M301" s="1">
        <v>0.086</v>
      </c>
      <c r="N301" s="1">
        <v>0.022</v>
      </c>
      <c r="O301" s="1">
        <f>(4/3)*PI()*((N301/2)^2)*(M301/2)</f>
        <v>2.1794275435503586E-05</v>
      </c>
      <c r="P301" s="1">
        <v>0.063</v>
      </c>
      <c r="Q301" s="1">
        <v>0.036</v>
      </c>
      <c r="R301" s="1">
        <f t="shared" si="83"/>
        <v>4.27507928300499E-05</v>
      </c>
      <c r="S301" s="1">
        <v>0.608</v>
      </c>
      <c r="T301" s="1">
        <v>0.104</v>
      </c>
      <c r="U301" s="1">
        <f t="shared" si="77"/>
        <v>0.003443252568977689</v>
      </c>
      <c r="V301" s="1">
        <v>0.072</v>
      </c>
      <c r="W301" s="1"/>
      <c r="X301" s="1">
        <f t="shared" si="78"/>
        <v>0.072</v>
      </c>
      <c r="Y301" s="1">
        <v>0.052</v>
      </c>
      <c r="Z301" s="1"/>
      <c r="AA301" s="1">
        <f t="shared" si="79"/>
        <v>0.00015290759763552237</v>
      </c>
      <c r="AB301" s="1">
        <f t="shared" si="82"/>
        <v>0.00015290759763552237</v>
      </c>
      <c r="AC301" s="1">
        <f t="shared" si="81"/>
        <v>0.044407894736842105</v>
      </c>
      <c r="AD301" s="1" t="s">
        <v>663</v>
      </c>
      <c r="AE301" s="8">
        <v>1978</v>
      </c>
      <c r="AF301" s="1" t="s">
        <v>1704</v>
      </c>
      <c r="AG301" s="1" t="s">
        <v>664</v>
      </c>
      <c r="AH301" s="1"/>
      <c r="AI301" s="13" t="s">
        <v>327</v>
      </c>
    </row>
    <row r="302" spans="1:35" ht="15.75">
      <c r="A302" s="1" t="s">
        <v>1250</v>
      </c>
      <c r="B302" s="1" t="s">
        <v>1323</v>
      </c>
      <c r="C302" s="16" t="s">
        <v>1501</v>
      </c>
      <c r="D302" s="5" t="s">
        <v>1175</v>
      </c>
      <c r="E302" s="5" t="s">
        <v>1912</v>
      </c>
      <c r="F302" s="6" t="s">
        <v>1913</v>
      </c>
      <c r="G302" s="1" t="s">
        <v>1544</v>
      </c>
      <c r="H302" s="1">
        <v>17.4</v>
      </c>
      <c r="I302" s="1" t="s">
        <v>1329</v>
      </c>
      <c r="J302" s="1" t="s">
        <v>415</v>
      </c>
      <c r="K302" s="1">
        <v>42.27</v>
      </c>
      <c r="L302" s="1" t="s">
        <v>1852</v>
      </c>
      <c r="M302" s="1"/>
      <c r="N302" s="1"/>
      <c r="O302" s="1"/>
      <c r="P302" s="1">
        <v>0.0079</v>
      </c>
      <c r="Q302" s="1">
        <v>0.005</v>
      </c>
      <c r="R302" s="1">
        <f t="shared" si="83"/>
        <v>1.0341075818066402E-07</v>
      </c>
      <c r="S302" s="1">
        <v>0.4</v>
      </c>
      <c r="T302" s="1">
        <v>0.12</v>
      </c>
      <c r="U302" s="1">
        <f aca="true" t="shared" si="84" ref="U302:U325">(4/3)*PI()*((T302/2)^2)*(S302/2)</f>
        <v>0.003015928947446201</v>
      </c>
      <c r="V302" s="1">
        <v>0.08</v>
      </c>
      <c r="W302" s="1"/>
      <c r="X302" s="1">
        <f aca="true" t="shared" si="85" ref="X302:X325">V302+W302</f>
        <v>0.08</v>
      </c>
      <c r="Y302" s="1">
        <v>0.07</v>
      </c>
      <c r="Z302" s="1"/>
      <c r="AA302" s="1">
        <f aca="true" t="shared" si="86" ref="AA302:AA325">Z302+AB302</f>
        <v>0.0003078760800517998</v>
      </c>
      <c r="AB302" s="1">
        <f t="shared" si="82"/>
        <v>0.0003078760800517998</v>
      </c>
      <c r="AC302" s="1">
        <f aca="true" t="shared" si="87" ref="AC302:AC325">AA302/U302</f>
        <v>0.10208333333333336</v>
      </c>
      <c r="AD302" s="1" t="s">
        <v>1262</v>
      </c>
      <c r="AE302" s="8">
        <v>1939</v>
      </c>
      <c r="AF302" s="1" t="s">
        <v>1704</v>
      </c>
      <c r="AG302" s="9" t="s">
        <v>1263</v>
      </c>
      <c r="AH302" s="1" t="s">
        <v>1763</v>
      </c>
      <c r="AI302" s="13" t="s">
        <v>355</v>
      </c>
    </row>
    <row r="303" spans="1:35" ht="15.75">
      <c r="A303" s="1" t="s">
        <v>1328</v>
      </c>
      <c r="B303" s="1" t="s">
        <v>1323</v>
      </c>
      <c r="C303" s="16" t="s">
        <v>1501</v>
      </c>
      <c r="D303" s="5" t="s">
        <v>1175</v>
      </c>
      <c r="E303" s="5" t="s">
        <v>1912</v>
      </c>
      <c r="F303" s="6" t="s">
        <v>1913</v>
      </c>
      <c r="G303" s="1" t="s">
        <v>1694</v>
      </c>
      <c r="H303" s="1">
        <v>8</v>
      </c>
      <c r="I303" s="1" t="s">
        <v>1329</v>
      </c>
      <c r="J303" s="1" t="s">
        <v>415</v>
      </c>
      <c r="K303" s="1">
        <v>46</v>
      </c>
      <c r="L303" s="1" t="s">
        <v>1830</v>
      </c>
      <c r="M303" s="1">
        <v>0.097</v>
      </c>
      <c r="N303" s="1">
        <v>0.036</v>
      </c>
      <c r="O303" s="1">
        <f>(4/3)*PI()*((N303/2)^2)*(M303/2)</f>
        <v>6.582264927801333E-05</v>
      </c>
      <c r="P303" s="1">
        <v>0.07</v>
      </c>
      <c r="Q303" s="1">
        <v>0.0415</v>
      </c>
      <c r="R303" s="1">
        <f t="shared" si="83"/>
        <v>6.312375938919192E-05</v>
      </c>
      <c r="S303" s="1">
        <v>0.3115</v>
      </c>
      <c r="T303" s="1">
        <v>0.0815</v>
      </c>
      <c r="U303" s="1">
        <f t="shared" si="84"/>
        <v>0.0010833577407883448</v>
      </c>
      <c r="V303" s="1">
        <v>0.053</v>
      </c>
      <c r="W303" s="1"/>
      <c r="X303" s="1">
        <f t="shared" si="85"/>
        <v>0.053</v>
      </c>
      <c r="Y303" s="1">
        <v>0.0395</v>
      </c>
      <c r="Z303" s="1"/>
      <c r="AA303" s="1">
        <f t="shared" si="86"/>
        <v>6.494712667536604E-05</v>
      </c>
      <c r="AB303" s="1">
        <f t="shared" si="82"/>
        <v>6.494712667536604E-05</v>
      </c>
      <c r="AC303" s="1">
        <f t="shared" si="87"/>
        <v>0.05994984318670663</v>
      </c>
      <c r="AD303" s="1" t="s">
        <v>1637</v>
      </c>
      <c r="AE303" s="8">
        <v>1975</v>
      </c>
      <c r="AF303" s="1" t="s">
        <v>1704</v>
      </c>
      <c r="AG303" s="1" t="s">
        <v>1155</v>
      </c>
      <c r="AH303" s="1"/>
      <c r="AI303" s="13" t="s">
        <v>358</v>
      </c>
    </row>
    <row r="304" spans="1:35" ht="15.75">
      <c r="A304" s="1" t="s">
        <v>1753</v>
      </c>
      <c r="B304" s="1" t="s">
        <v>1323</v>
      </c>
      <c r="C304" s="16" t="s">
        <v>1501</v>
      </c>
      <c r="D304" s="5" t="s">
        <v>1175</v>
      </c>
      <c r="E304" s="5" t="s">
        <v>1912</v>
      </c>
      <c r="F304" s="6" t="s">
        <v>1913</v>
      </c>
      <c r="G304" s="1" t="s">
        <v>1544</v>
      </c>
      <c r="H304" s="1">
        <v>17.4</v>
      </c>
      <c r="I304" s="1" t="s">
        <v>164</v>
      </c>
      <c r="J304" s="1" t="s">
        <v>415</v>
      </c>
      <c r="K304" s="1">
        <v>42</v>
      </c>
      <c r="L304" s="1" t="s">
        <v>1979</v>
      </c>
      <c r="M304" s="1"/>
      <c r="N304" s="1"/>
      <c r="O304" s="1"/>
      <c r="P304" s="1">
        <v>0.074</v>
      </c>
      <c r="Q304" s="1">
        <v>0.045</v>
      </c>
      <c r="R304" s="1">
        <f t="shared" si="83"/>
        <v>7.846127652340506E-05</v>
      </c>
      <c r="S304" s="1">
        <v>0.225</v>
      </c>
      <c r="T304" s="1">
        <v>0.0875</v>
      </c>
      <c r="U304" s="1">
        <f t="shared" si="84"/>
        <v>0.000901980703276757</v>
      </c>
      <c r="V304" s="1">
        <v>0.045</v>
      </c>
      <c r="W304" s="1"/>
      <c r="X304" s="1">
        <f t="shared" si="85"/>
        <v>0.045</v>
      </c>
      <c r="Y304" s="1">
        <v>0.036</v>
      </c>
      <c r="Z304" s="1"/>
      <c r="AA304" s="1">
        <f t="shared" si="86"/>
        <v>4.580442088933918E-05</v>
      </c>
      <c r="AB304" s="1">
        <f t="shared" si="82"/>
        <v>4.580442088933918E-05</v>
      </c>
      <c r="AC304" s="1">
        <f t="shared" si="87"/>
        <v>0.05078204081632653</v>
      </c>
      <c r="AD304" s="1" t="s">
        <v>1262</v>
      </c>
      <c r="AE304" s="8">
        <v>1939</v>
      </c>
      <c r="AF304" s="1" t="s">
        <v>1708</v>
      </c>
      <c r="AG304" s="11" t="s">
        <v>1054</v>
      </c>
      <c r="AH304" s="1"/>
      <c r="AI304" s="13" t="s">
        <v>355</v>
      </c>
    </row>
    <row r="305" spans="1:35" ht="15.75">
      <c r="A305" s="1" t="s">
        <v>248</v>
      </c>
      <c r="B305" s="1" t="s">
        <v>1298</v>
      </c>
      <c r="C305" s="5" t="s">
        <v>1203</v>
      </c>
      <c r="D305" s="5" t="s">
        <v>1326</v>
      </c>
      <c r="E305" s="5" t="s">
        <v>1912</v>
      </c>
      <c r="F305" s="6" t="s">
        <v>1913</v>
      </c>
      <c r="G305" s="1" t="s">
        <v>773</v>
      </c>
      <c r="H305" s="1">
        <v>18</v>
      </c>
      <c r="I305" s="1" t="s">
        <v>1329</v>
      </c>
      <c r="J305" s="1" t="s">
        <v>415</v>
      </c>
      <c r="K305" s="1">
        <v>38.74</v>
      </c>
      <c r="L305" s="1" t="s">
        <v>1821</v>
      </c>
      <c r="M305" s="1"/>
      <c r="N305" s="1"/>
      <c r="O305" s="1"/>
      <c r="P305" s="1"/>
      <c r="Q305" s="1"/>
      <c r="R305" s="1"/>
      <c r="S305" s="1">
        <v>0.175</v>
      </c>
      <c r="T305" s="1">
        <v>0.0765</v>
      </c>
      <c r="U305" s="1">
        <f t="shared" si="84"/>
        <v>0.0005362404135366502</v>
      </c>
      <c r="V305" s="1">
        <v>0.131</v>
      </c>
      <c r="W305" s="1"/>
      <c r="X305" s="1">
        <f t="shared" si="85"/>
        <v>0.131</v>
      </c>
      <c r="Y305" s="1">
        <v>0.0318</v>
      </c>
      <c r="Z305" s="1"/>
      <c r="AA305" s="1">
        <f t="shared" si="86"/>
        <v>0.00010404361107677868</v>
      </c>
      <c r="AB305" s="1">
        <f t="shared" si="82"/>
        <v>0.00010404361107677868</v>
      </c>
      <c r="AC305" s="1">
        <f t="shared" si="87"/>
        <v>0.19402418849892902</v>
      </c>
      <c r="AD305" s="1" t="s">
        <v>951</v>
      </c>
      <c r="AE305" s="8">
        <v>1928</v>
      </c>
      <c r="AF305" s="1" t="s">
        <v>1704</v>
      </c>
      <c r="AG305" s="9" t="s">
        <v>1144</v>
      </c>
      <c r="AH305" s="1"/>
      <c r="AI305" s="13" t="s">
        <v>317</v>
      </c>
    </row>
    <row r="306" spans="1:35" ht="15.75">
      <c r="A306" s="1" t="s">
        <v>1297</v>
      </c>
      <c r="B306" s="1" t="s">
        <v>1298</v>
      </c>
      <c r="C306" s="5" t="s">
        <v>1203</v>
      </c>
      <c r="D306" s="5" t="s">
        <v>1326</v>
      </c>
      <c r="E306" s="5" t="s">
        <v>1912</v>
      </c>
      <c r="F306" s="6" t="s">
        <v>1913</v>
      </c>
      <c r="G306" s="1" t="s">
        <v>58</v>
      </c>
      <c r="H306" s="1">
        <v>11</v>
      </c>
      <c r="I306" s="1" t="s">
        <v>1329</v>
      </c>
      <c r="J306" s="1" t="s">
        <v>415</v>
      </c>
      <c r="K306" s="1">
        <v>14.64</v>
      </c>
      <c r="L306" s="1" t="s">
        <v>1839</v>
      </c>
      <c r="M306" s="1"/>
      <c r="N306" s="1"/>
      <c r="O306" s="1"/>
      <c r="P306" s="1">
        <v>0.0285</v>
      </c>
      <c r="Q306" s="1">
        <v>0.017</v>
      </c>
      <c r="R306" s="1">
        <f>(4/3)*PI()*((Q306/2)^2)*(P306/2)</f>
        <v>4.312621315215389E-06</v>
      </c>
      <c r="S306" s="1">
        <v>0.185</v>
      </c>
      <c r="T306" s="1">
        <v>0.105</v>
      </c>
      <c r="U306" s="1">
        <f t="shared" si="84"/>
        <v>0.0010679451526796801</v>
      </c>
      <c r="V306" s="1">
        <v>0.17</v>
      </c>
      <c r="W306" s="1"/>
      <c r="X306" s="1">
        <f t="shared" si="85"/>
        <v>0.17</v>
      </c>
      <c r="Y306" s="1">
        <v>0.0255</v>
      </c>
      <c r="Z306" s="1"/>
      <c r="AA306" s="1">
        <f t="shared" si="86"/>
        <v>8.681987647736242E-05</v>
      </c>
      <c r="AB306" s="1">
        <f t="shared" si="82"/>
        <v>8.681987647736242E-05</v>
      </c>
      <c r="AC306" s="1">
        <f t="shared" si="87"/>
        <v>0.08129619415333701</v>
      </c>
      <c r="AD306" s="1" t="s">
        <v>1242</v>
      </c>
      <c r="AE306" s="8">
        <v>1965</v>
      </c>
      <c r="AF306" s="1" t="s">
        <v>1704</v>
      </c>
      <c r="AG306" s="9" t="s">
        <v>1401</v>
      </c>
      <c r="AH306" s="1"/>
      <c r="AI306" s="13" t="s">
        <v>335</v>
      </c>
    </row>
    <row r="307" spans="1:35" ht="15.75">
      <c r="A307" s="1" t="s">
        <v>1489</v>
      </c>
      <c r="B307" s="1" t="s">
        <v>1298</v>
      </c>
      <c r="C307" s="5" t="s">
        <v>1203</v>
      </c>
      <c r="D307" s="5" t="s">
        <v>1326</v>
      </c>
      <c r="E307" s="5" t="s">
        <v>1912</v>
      </c>
      <c r="F307" s="6" t="s">
        <v>1913</v>
      </c>
      <c r="G307" s="1" t="s">
        <v>1983</v>
      </c>
      <c r="H307" s="1">
        <v>23</v>
      </c>
      <c r="I307" s="1" t="s">
        <v>1329</v>
      </c>
      <c r="J307" s="1" t="s">
        <v>415</v>
      </c>
      <c r="K307" s="1">
        <v>42.27</v>
      </c>
      <c r="L307" s="1" t="s">
        <v>1980</v>
      </c>
      <c r="M307" s="1">
        <v>0.03</v>
      </c>
      <c r="N307" s="1">
        <v>0.018</v>
      </c>
      <c r="O307" s="1">
        <f>(4/3)*PI()*((N307/2)^2)*(M307/2)</f>
        <v>5.0893800988154635E-06</v>
      </c>
      <c r="P307" s="1">
        <v>0.047</v>
      </c>
      <c r="Q307" s="1">
        <v>0.025</v>
      </c>
      <c r="R307" s="1">
        <f>(4/3)*PI()*((Q307/2)^2)*(P307/2)</f>
        <v>1.538071403320003E-05</v>
      </c>
      <c r="S307" s="1">
        <v>0.18</v>
      </c>
      <c r="T307" s="1">
        <v>0.082</v>
      </c>
      <c r="U307" s="1">
        <f t="shared" si="84"/>
        <v>0.000633722070082133</v>
      </c>
      <c r="V307" s="1">
        <v>0.105</v>
      </c>
      <c r="W307" s="1"/>
      <c r="X307" s="1">
        <f t="shared" si="85"/>
        <v>0.105</v>
      </c>
      <c r="Y307" s="1">
        <v>0.041</v>
      </c>
      <c r="Z307" s="1"/>
      <c r="AA307" s="1">
        <f t="shared" si="86"/>
        <v>0.0001386267028304666</v>
      </c>
      <c r="AB307" s="1">
        <f t="shared" si="82"/>
        <v>0.0001386267028304666</v>
      </c>
      <c r="AC307" s="1">
        <f t="shared" si="87"/>
        <v>0.21875000000000003</v>
      </c>
      <c r="AD307" s="1" t="s">
        <v>1404</v>
      </c>
      <c r="AE307" s="9" t="s">
        <v>1405</v>
      </c>
      <c r="AF307" s="1" t="s">
        <v>1704</v>
      </c>
      <c r="AG307" s="9" t="s">
        <v>1406</v>
      </c>
      <c r="AH307" s="1"/>
      <c r="AI307" s="13" t="s">
        <v>358</v>
      </c>
    </row>
    <row r="308" spans="1:35" ht="15.75">
      <c r="A308" s="1" t="s">
        <v>1407</v>
      </c>
      <c r="B308" s="1" t="s">
        <v>1298</v>
      </c>
      <c r="C308" s="5" t="s">
        <v>1203</v>
      </c>
      <c r="D308" s="5" t="s">
        <v>1326</v>
      </c>
      <c r="E308" s="5" t="s">
        <v>1912</v>
      </c>
      <c r="F308" s="6" t="s">
        <v>1913</v>
      </c>
      <c r="G308" s="1" t="s">
        <v>228</v>
      </c>
      <c r="H308" s="1">
        <v>35.8</v>
      </c>
      <c r="I308" s="1" t="s">
        <v>1329</v>
      </c>
      <c r="J308" s="1" t="s">
        <v>415</v>
      </c>
      <c r="K308" s="1">
        <v>48.23</v>
      </c>
      <c r="L308" s="1" t="s">
        <v>1981</v>
      </c>
      <c r="M308" s="1"/>
      <c r="N308" s="1"/>
      <c r="O308" s="1"/>
      <c r="P308" s="1">
        <v>0.036</v>
      </c>
      <c r="Q308" s="1">
        <v>0.021</v>
      </c>
      <c r="R308" s="1">
        <f>(4/3)*PI()*((Q308/2)^2)*(P308/2)</f>
        <v>8.312654161398593E-06</v>
      </c>
      <c r="S308" s="1">
        <v>0.242</v>
      </c>
      <c r="T308" s="1">
        <v>0.085</v>
      </c>
      <c r="U308" s="1">
        <f t="shared" si="84"/>
        <v>0.0009154862791948457</v>
      </c>
      <c r="V308" s="1">
        <v>0.153</v>
      </c>
      <c r="W308" s="1"/>
      <c r="X308" s="1">
        <f t="shared" si="85"/>
        <v>0.153</v>
      </c>
      <c r="Y308" s="1">
        <v>0.027</v>
      </c>
      <c r="Z308" s="1"/>
      <c r="AA308" s="1">
        <f t="shared" si="86"/>
        <v>8.760095495086119E-05</v>
      </c>
      <c r="AB308" s="1">
        <f t="shared" si="82"/>
        <v>8.760095495086119E-05</v>
      </c>
      <c r="AC308" s="1">
        <f t="shared" si="87"/>
        <v>0.09568789499270781</v>
      </c>
      <c r="AD308" s="1" t="s">
        <v>9</v>
      </c>
      <c r="AE308" s="8">
        <v>1987</v>
      </c>
      <c r="AF308" s="1" t="s">
        <v>1771</v>
      </c>
      <c r="AG308" s="9" t="s">
        <v>1325</v>
      </c>
      <c r="AH308" s="1"/>
      <c r="AI308" s="13" t="s">
        <v>224</v>
      </c>
    </row>
    <row r="309" spans="1:35" ht="15.75">
      <c r="A309" s="1" t="s">
        <v>1327</v>
      </c>
      <c r="B309" s="1" t="s">
        <v>1298</v>
      </c>
      <c r="C309" s="5" t="s">
        <v>1203</v>
      </c>
      <c r="D309" s="5" t="s">
        <v>1326</v>
      </c>
      <c r="E309" s="5" t="s">
        <v>1912</v>
      </c>
      <c r="F309" s="6" t="s">
        <v>1913</v>
      </c>
      <c r="G309" s="1" t="s">
        <v>1138</v>
      </c>
      <c r="H309" s="1">
        <v>22</v>
      </c>
      <c r="I309" s="1" t="s">
        <v>1329</v>
      </c>
      <c r="J309" s="1" t="s">
        <v>415</v>
      </c>
      <c r="K309" s="1">
        <v>45.58</v>
      </c>
      <c r="L309" s="1" t="s">
        <v>1760</v>
      </c>
      <c r="M309" s="1"/>
      <c r="N309" s="1"/>
      <c r="O309" s="1"/>
      <c r="P309" s="1"/>
      <c r="Q309" s="1"/>
      <c r="R309" s="1"/>
      <c r="S309" s="1">
        <v>0.232</v>
      </c>
      <c r="T309" s="1">
        <v>0.082</v>
      </c>
      <c r="U309" s="1">
        <f t="shared" si="84"/>
        <v>0.0008167973347725272</v>
      </c>
      <c r="V309" s="1">
        <v>0.144</v>
      </c>
      <c r="W309" s="1"/>
      <c r="X309" s="1">
        <f t="shared" si="85"/>
        <v>0.144</v>
      </c>
      <c r="Y309" s="1">
        <v>0.023</v>
      </c>
      <c r="Z309" s="1"/>
      <c r="AA309" s="1">
        <f t="shared" si="86"/>
        <v>5.982849049496401E-05</v>
      </c>
      <c r="AB309" s="1">
        <f t="shared" si="82"/>
        <v>5.982849049496401E-05</v>
      </c>
      <c r="AC309" s="1">
        <f t="shared" si="87"/>
        <v>0.07324765636218177</v>
      </c>
      <c r="AD309" s="1" t="s">
        <v>1139</v>
      </c>
      <c r="AE309" s="8">
        <v>1937</v>
      </c>
      <c r="AF309" s="1" t="s">
        <v>1704</v>
      </c>
      <c r="AG309" s="9" t="s">
        <v>1140</v>
      </c>
      <c r="AH309" s="1"/>
      <c r="AI309" s="13" t="s">
        <v>370</v>
      </c>
    </row>
    <row r="310" spans="1:35" ht="15.75">
      <c r="A310" s="1" t="s">
        <v>1141</v>
      </c>
      <c r="B310" s="1" t="s">
        <v>1298</v>
      </c>
      <c r="C310" s="5" t="s">
        <v>1203</v>
      </c>
      <c r="D310" s="5" t="s">
        <v>1326</v>
      </c>
      <c r="E310" s="5" t="s">
        <v>1912</v>
      </c>
      <c r="F310" s="6" t="s">
        <v>1913</v>
      </c>
      <c r="G310" s="1" t="s">
        <v>1138</v>
      </c>
      <c r="H310" s="1">
        <v>22</v>
      </c>
      <c r="I310" s="1" t="s">
        <v>1329</v>
      </c>
      <c r="J310" s="1" t="s">
        <v>415</v>
      </c>
      <c r="K310" s="1">
        <v>45.58</v>
      </c>
      <c r="L310" s="1" t="s">
        <v>1760</v>
      </c>
      <c r="M310" s="1"/>
      <c r="N310" s="1"/>
      <c r="O310" s="1"/>
      <c r="P310" s="1"/>
      <c r="Q310" s="1"/>
      <c r="R310" s="1"/>
      <c r="S310" s="1">
        <v>0.24</v>
      </c>
      <c r="T310" s="1">
        <v>0.092</v>
      </c>
      <c r="U310" s="1">
        <f t="shared" si="84"/>
        <v>0.00106361760879936</v>
      </c>
      <c r="V310" s="1">
        <v>0.19</v>
      </c>
      <c r="W310" s="1"/>
      <c r="X310" s="1">
        <f t="shared" si="85"/>
        <v>0.19</v>
      </c>
      <c r="Y310" s="1">
        <v>0.027</v>
      </c>
      <c r="Z310" s="1"/>
      <c r="AA310" s="1">
        <f t="shared" si="86"/>
        <v>0.00010878549961218056</v>
      </c>
      <c r="AB310" s="1">
        <f t="shared" si="82"/>
        <v>0.00010878549961218056</v>
      </c>
      <c r="AC310" s="1">
        <f t="shared" si="87"/>
        <v>0.10227876890359171</v>
      </c>
      <c r="AD310" s="1" t="s">
        <v>1139</v>
      </c>
      <c r="AE310" s="8">
        <v>1937</v>
      </c>
      <c r="AF310" s="1" t="s">
        <v>1704</v>
      </c>
      <c r="AG310" s="9" t="s">
        <v>1140</v>
      </c>
      <c r="AH310" s="1"/>
      <c r="AI310" s="13" t="s">
        <v>370</v>
      </c>
    </row>
    <row r="311" spans="1:35" ht="15.75">
      <c r="A311" s="1" t="s">
        <v>1504</v>
      </c>
      <c r="B311" s="1" t="s">
        <v>1298</v>
      </c>
      <c r="C311" s="5" t="s">
        <v>1203</v>
      </c>
      <c r="D311" s="5" t="s">
        <v>1326</v>
      </c>
      <c r="E311" s="5" t="s">
        <v>1912</v>
      </c>
      <c r="F311" s="6" t="s">
        <v>1913</v>
      </c>
      <c r="G311" s="1" t="s">
        <v>1138</v>
      </c>
      <c r="H311" s="1">
        <v>22</v>
      </c>
      <c r="I311" s="1" t="s">
        <v>1329</v>
      </c>
      <c r="J311" s="1" t="s">
        <v>415</v>
      </c>
      <c r="K311" s="1">
        <v>45.58</v>
      </c>
      <c r="L311" s="1" t="s">
        <v>1760</v>
      </c>
      <c r="M311" s="1"/>
      <c r="N311" s="1"/>
      <c r="O311" s="1"/>
      <c r="P311" s="1"/>
      <c r="Q311" s="1"/>
      <c r="R311" s="1"/>
      <c r="S311" s="1">
        <v>0.24</v>
      </c>
      <c r="T311" s="1">
        <v>0.092</v>
      </c>
      <c r="U311" s="1">
        <f t="shared" si="84"/>
        <v>0.00106361760879936</v>
      </c>
      <c r="V311" s="1">
        <v>0.19</v>
      </c>
      <c r="W311" s="1"/>
      <c r="X311" s="1">
        <f t="shared" si="85"/>
        <v>0.19</v>
      </c>
      <c r="Y311" s="1">
        <v>0.027</v>
      </c>
      <c r="Z311" s="1"/>
      <c r="AA311" s="1">
        <f t="shared" si="86"/>
        <v>0.00010878549961218056</v>
      </c>
      <c r="AB311" s="1">
        <f t="shared" si="82"/>
        <v>0.00010878549961218056</v>
      </c>
      <c r="AC311" s="1">
        <f t="shared" si="87"/>
        <v>0.10227876890359171</v>
      </c>
      <c r="AD311" s="1" t="s">
        <v>1139</v>
      </c>
      <c r="AE311" s="8">
        <v>1937</v>
      </c>
      <c r="AF311" s="1" t="s">
        <v>1704</v>
      </c>
      <c r="AG311" s="9" t="s">
        <v>1140</v>
      </c>
      <c r="AH311" s="1"/>
      <c r="AI311" s="13" t="s">
        <v>370</v>
      </c>
    </row>
    <row r="312" spans="1:35" ht="15.75">
      <c r="A312" s="5" t="s">
        <v>621</v>
      </c>
      <c r="B312" s="1" t="s">
        <v>1298</v>
      </c>
      <c r="C312" s="5" t="s">
        <v>1203</v>
      </c>
      <c r="D312" s="5" t="s">
        <v>1326</v>
      </c>
      <c r="E312" s="5" t="s">
        <v>1912</v>
      </c>
      <c r="F312" s="6" t="s">
        <v>1913</v>
      </c>
      <c r="G312" s="1" t="s">
        <v>1687</v>
      </c>
      <c r="H312" s="1">
        <v>52.5</v>
      </c>
      <c r="I312" s="1" t="s">
        <v>1329</v>
      </c>
      <c r="J312" s="1" t="s">
        <v>415</v>
      </c>
      <c r="K312" s="1">
        <v>48</v>
      </c>
      <c r="L312" s="1" t="s">
        <v>1761</v>
      </c>
      <c r="M312" s="1"/>
      <c r="N312" s="1"/>
      <c r="O312" s="1"/>
      <c r="P312" s="1">
        <v>0.0395</v>
      </c>
      <c r="Q312" s="1">
        <v>0.0215</v>
      </c>
      <c r="R312" s="1">
        <f>(4/3)*PI()*((Q312/2)^2)*(P312/2)</f>
        <v>9.560324593802388E-06</v>
      </c>
      <c r="S312" s="1">
        <v>0.245</v>
      </c>
      <c r="T312" s="1">
        <v>0.105</v>
      </c>
      <c r="U312" s="1">
        <f t="shared" si="84"/>
        <v>0.0014143057427379547</v>
      </c>
      <c r="V312" s="1">
        <v>0.178</v>
      </c>
      <c r="W312" s="1"/>
      <c r="X312" s="1">
        <f t="shared" si="85"/>
        <v>0.178</v>
      </c>
      <c r="Y312" s="1">
        <v>0.028</v>
      </c>
      <c r="Z312" s="1"/>
      <c r="AA312" s="1">
        <f t="shared" si="86"/>
        <v>0.00010960388449844072</v>
      </c>
      <c r="AB312" s="1">
        <f t="shared" si="82"/>
        <v>0.00010960388449844072</v>
      </c>
      <c r="AC312" s="1">
        <f t="shared" si="87"/>
        <v>0.07749659863945581</v>
      </c>
      <c r="AD312" s="1" t="s">
        <v>1012</v>
      </c>
      <c r="AE312" s="8">
        <v>1984</v>
      </c>
      <c r="AF312" s="1" t="s">
        <v>1338</v>
      </c>
      <c r="AG312" s="7" t="s">
        <v>763</v>
      </c>
      <c r="AH312" s="1"/>
      <c r="AI312" s="13" t="s">
        <v>1716</v>
      </c>
    </row>
    <row r="313" spans="1:35" ht="15.75">
      <c r="A313" s="1" t="s">
        <v>1330</v>
      </c>
      <c r="B313" s="1" t="s">
        <v>1298</v>
      </c>
      <c r="C313" s="5" t="s">
        <v>1203</v>
      </c>
      <c r="D313" s="5" t="s">
        <v>1326</v>
      </c>
      <c r="E313" s="5" t="s">
        <v>1912</v>
      </c>
      <c r="F313" s="6" t="s">
        <v>1913</v>
      </c>
      <c r="G313" s="1" t="s">
        <v>1687</v>
      </c>
      <c r="H313" s="1">
        <v>52.5</v>
      </c>
      <c r="I313" s="1" t="s">
        <v>1329</v>
      </c>
      <c r="J313" s="1" t="s">
        <v>415</v>
      </c>
      <c r="K313" s="1">
        <v>48.65</v>
      </c>
      <c r="L313" s="1" t="s">
        <v>1762</v>
      </c>
      <c r="M313" s="1"/>
      <c r="N313" s="1"/>
      <c r="O313" s="1"/>
      <c r="P313" s="1">
        <v>0.035</v>
      </c>
      <c r="Q313" s="1">
        <v>0.018</v>
      </c>
      <c r="R313" s="1">
        <f>(4/3)*PI()*((Q313/2)^2)*(P313/2)</f>
        <v>5.937610115284709E-06</v>
      </c>
      <c r="S313" s="1">
        <v>0.22</v>
      </c>
      <c r="T313" s="1">
        <v>0.092</v>
      </c>
      <c r="U313" s="1">
        <f t="shared" si="84"/>
        <v>0.0009749828080660802</v>
      </c>
      <c r="V313" s="1">
        <v>0.148</v>
      </c>
      <c r="W313" s="1"/>
      <c r="X313" s="1">
        <f t="shared" si="85"/>
        <v>0.148</v>
      </c>
      <c r="Y313" s="1">
        <v>0.0275</v>
      </c>
      <c r="Z313" s="1"/>
      <c r="AA313" s="1">
        <f t="shared" si="86"/>
        <v>8.790568943825939E-05</v>
      </c>
      <c r="AB313" s="1">
        <f t="shared" si="82"/>
        <v>8.790568943825939E-05</v>
      </c>
      <c r="AC313" s="1">
        <f t="shared" si="87"/>
        <v>0.09016127126654065</v>
      </c>
      <c r="AD313" s="1" t="s">
        <v>1275</v>
      </c>
      <c r="AE313" s="8">
        <v>1960</v>
      </c>
      <c r="AF313" s="1" t="s">
        <v>1704</v>
      </c>
      <c r="AG313" s="9" t="s">
        <v>1143</v>
      </c>
      <c r="AH313" s="1"/>
      <c r="AI313" s="13" t="s">
        <v>1716</v>
      </c>
    </row>
    <row r="314" spans="1:35" ht="15.75">
      <c r="A314" s="1" t="s">
        <v>760</v>
      </c>
      <c r="B314" s="1" t="s">
        <v>765</v>
      </c>
      <c r="C314" s="5" t="s">
        <v>1203</v>
      </c>
      <c r="D314" s="5" t="s">
        <v>1326</v>
      </c>
      <c r="E314" s="5" t="s">
        <v>1912</v>
      </c>
      <c r="F314" s="6" t="s">
        <v>1913</v>
      </c>
      <c r="G314" s="1" t="s">
        <v>1646</v>
      </c>
      <c r="H314" s="1">
        <v>8</v>
      </c>
      <c r="I314" s="1" t="s">
        <v>1759</v>
      </c>
      <c r="J314" s="1" t="s">
        <v>415</v>
      </c>
      <c r="K314" s="1">
        <v>41.47</v>
      </c>
      <c r="L314" s="1" t="s">
        <v>1795</v>
      </c>
      <c r="M314" s="1"/>
      <c r="N314" s="1"/>
      <c r="O314" s="1"/>
      <c r="P314" s="1">
        <v>0.0305</v>
      </c>
      <c r="Q314" s="1">
        <v>0.0185</v>
      </c>
      <c r="R314" s="1">
        <f>(4/3)*PI()*((Q314/2)^2)*(P314/2)</f>
        <v>5.465651268929791E-06</v>
      </c>
      <c r="S314" s="1">
        <v>0.23</v>
      </c>
      <c r="T314" s="1">
        <v>0.1132</v>
      </c>
      <c r="U314" s="1">
        <f t="shared" si="84"/>
        <v>0.0015431896860712312</v>
      </c>
      <c r="V314" s="1">
        <v>0.1698</v>
      </c>
      <c r="W314" s="1"/>
      <c r="X314" s="1">
        <f t="shared" si="85"/>
        <v>0.1698</v>
      </c>
      <c r="Y314" s="1">
        <v>0.0132</v>
      </c>
      <c r="Z314" s="1"/>
      <c r="AA314" s="1">
        <f t="shared" si="86"/>
        <v>2.323675236316506E-05</v>
      </c>
      <c r="AB314" s="1">
        <f t="shared" si="82"/>
        <v>2.323675236316506E-05</v>
      </c>
      <c r="AC314" s="1">
        <f t="shared" si="87"/>
        <v>0.01505761253648794</v>
      </c>
      <c r="AD314" s="1" t="s">
        <v>839</v>
      </c>
      <c r="AE314" s="8">
        <v>1936</v>
      </c>
      <c r="AF314" s="1" t="s">
        <v>1704</v>
      </c>
      <c r="AG314" s="11" t="s">
        <v>652</v>
      </c>
      <c r="AH314" s="1"/>
      <c r="AI314" s="13" t="s">
        <v>340</v>
      </c>
    </row>
    <row r="315" spans="1:35" ht="15.75">
      <c r="A315" s="1" t="s">
        <v>764</v>
      </c>
      <c r="B315" s="1" t="s">
        <v>765</v>
      </c>
      <c r="C315" s="5" t="s">
        <v>1203</v>
      </c>
      <c r="D315" s="5" t="s">
        <v>1326</v>
      </c>
      <c r="E315" s="5" t="s">
        <v>1912</v>
      </c>
      <c r="F315" s="6" t="s">
        <v>1913</v>
      </c>
      <c r="G315" s="1" t="s">
        <v>1194</v>
      </c>
      <c r="H315" s="1">
        <v>17.5</v>
      </c>
      <c r="I315" s="1" t="s">
        <v>1329</v>
      </c>
      <c r="J315" s="1" t="s">
        <v>415</v>
      </c>
      <c r="K315" s="1">
        <v>38</v>
      </c>
      <c r="L315" s="1" t="s">
        <v>1796</v>
      </c>
      <c r="M315" s="1">
        <v>0.0285</v>
      </c>
      <c r="N315" s="1"/>
      <c r="O315" s="1"/>
      <c r="P315" s="1">
        <v>0.0255</v>
      </c>
      <c r="Q315" s="1"/>
      <c r="R315" s="1"/>
      <c r="S315" s="1">
        <v>0.275</v>
      </c>
      <c r="T315" s="1">
        <v>0.1435</v>
      </c>
      <c r="U315" s="1">
        <f t="shared" si="84"/>
        <v>0.0029650711438738687</v>
      </c>
      <c r="V315" s="1">
        <v>0.228</v>
      </c>
      <c r="W315" s="1"/>
      <c r="X315" s="1">
        <f t="shared" si="85"/>
        <v>0.228</v>
      </c>
      <c r="Y315" s="1">
        <v>0.043</v>
      </c>
      <c r="Z315" s="1"/>
      <c r="AA315" s="1">
        <f t="shared" si="86"/>
        <v>0.00033110187453978904</v>
      </c>
      <c r="AB315" s="1">
        <f t="shared" si="82"/>
        <v>0.00033110187453978904</v>
      </c>
      <c r="AC315" s="1">
        <f t="shared" si="87"/>
        <v>0.11166743004594624</v>
      </c>
      <c r="AD315" s="1" t="s">
        <v>1023</v>
      </c>
      <c r="AE315" s="8">
        <v>1946</v>
      </c>
      <c r="AF315" s="1" t="s">
        <v>1704</v>
      </c>
      <c r="AG315" s="11" t="s">
        <v>1024</v>
      </c>
      <c r="AH315" s="1"/>
      <c r="AI315" s="13" t="s">
        <v>1196</v>
      </c>
    </row>
    <row r="316" spans="1:35" ht="15.75">
      <c r="A316" s="1" t="s">
        <v>766</v>
      </c>
      <c r="B316" s="1" t="s">
        <v>1278</v>
      </c>
      <c r="C316" s="5" t="s">
        <v>1367</v>
      </c>
      <c r="D316" s="5" t="s">
        <v>990</v>
      </c>
      <c r="E316" s="5" t="s">
        <v>1912</v>
      </c>
      <c r="F316" s="6" t="s">
        <v>1913</v>
      </c>
      <c r="G316" s="1" t="s">
        <v>229</v>
      </c>
      <c r="H316" s="1"/>
      <c r="I316" s="1" t="s">
        <v>1329</v>
      </c>
      <c r="J316" s="1" t="s">
        <v>415</v>
      </c>
      <c r="K316" s="1">
        <v>17</v>
      </c>
      <c r="L316" s="1" t="s">
        <v>1797</v>
      </c>
      <c r="M316" s="1"/>
      <c r="N316" s="1"/>
      <c r="O316" s="1"/>
      <c r="P316" s="1"/>
      <c r="Q316" s="1">
        <v>0.025</v>
      </c>
      <c r="R316" s="1"/>
      <c r="S316" s="1">
        <v>0.154</v>
      </c>
      <c r="T316" s="1">
        <v>0.084</v>
      </c>
      <c r="U316" s="1">
        <f t="shared" si="84"/>
        <v>0.0005689549959357259</v>
      </c>
      <c r="V316" s="1">
        <v>0.107</v>
      </c>
      <c r="W316" s="1"/>
      <c r="X316" s="1">
        <f t="shared" si="85"/>
        <v>0.107</v>
      </c>
      <c r="Y316" s="1">
        <v>0.024</v>
      </c>
      <c r="Z316" s="1"/>
      <c r="AA316" s="1">
        <f t="shared" si="86"/>
        <v>4.840565960651153E-05</v>
      </c>
      <c r="AB316" s="1">
        <f t="shared" si="82"/>
        <v>4.840565960651153E-05</v>
      </c>
      <c r="AC316" s="1">
        <f t="shared" si="87"/>
        <v>0.08507818711900343</v>
      </c>
      <c r="AD316" s="1" t="s">
        <v>855</v>
      </c>
      <c r="AE316" s="8">
        <v>1987</v>
      </c>
      <c r="AF316" s="1" t="s">
        <v>1338</v>
      </c>
      <c r="AG316" s="7" t="s">
        <v>856</v>
      </c>
      <c r="AH316" s="1"/>
      <c r="AI316" s="13" t="s">
        <v>1720</v>
      </c>
    </row>
    <row r="317" spans="1:35" ht="15.75">
      <c r="A317" s="1" t="s">
        <v>1165</v>
      </c>
      <c r="B317" s="1" t="s">
        <v>1278</v>
      </c>
      <c r="C317" s="5" t="s">
        <v>1367</v>
      </c>
      <c r="D317" s="5" t="s">
        <v>990</v>
      </c>
      <c r="E317" s="5" t="s">
        <v>1912</v>
      </c>
      <c r="F317" s="6" t="s">
        <v>1913</v>
      </c>
      <c r="G317" s="1" t="s">
        <v>230</v>
      </c>
      <c r="H317" s="5">
        <v>7.3</v>
      </c>
      <c r="I317" s="1" t="s">
        <v>1329</v>
      </c>
      <c r="J317" s="1" t="s">
        <v>415</v>
      </c>
      <c r="K317" s="1">
        <v>11</v>
      </c>
      <c r="L317" s="1" t="s">
        <v>1798</v>
      </c>
      <c r="M317" s="1">
        <v>0.029</v>
      </c>
      <c r="N317" s="1">
        <v>0.01</v>
      </c>
      <c r="O317" s="1">
        <f>(4/3)*PI()*((N317/2)^2)*(M317/2)</f>
        <v>1.5184364492350666E-06</v>
      </c>
      <c r="P317" s="1">
        <v>0.032</v>
      </c>
      <c r="Q317" s="1">
        <v>0.014</v>
      </c>
      <c r="R317" s="1">
        <f>(4/3)*PI()*((Q317/2)^2)*(P317/2)</f>
        <v>3.2840115205525307E-06</v>
      </c>
      <c r="S317" s="1">
        <v>0.109</v>
      </c>
      <c r="T317" s="1">
        <v>0.077</v>
      </c>
      <c r="U317" s="1">
        <f t="shared" si="84"/>
        <v>0.0003383814683169322</v>
      </c>
      <c r="V317" s="1">
        <v>0.063</v>
      </c>
      <c r="W317" s="1"/>
      <c r="X317" s="1">
        <f t="shared" si="85"/>
        <v>0.063</v>
      </c>
      <c r="Y317" s="1">
        <v>0.022</v>
      </c>
      <c r="Z317" s="1"/>
      <c r="AA317" s="1">
        <f t="shared" si="86"/>
        <v>2.394836079831499E-05</v>
      </c>
      <c r="AB317" s="1">
        <f t="shared" si="82"/>
        <v>2.394836079831499E-05</v>
      </c>
      <c r="AC317" s="1">
        <f t="shared" si="87"/>
        <v>0.07077326343381389</v>
      </c>
      <c r="AD317" s="1" t="s">
        <v>995</v>
      </c>
      <c r="AE317" s="8">
        <v>1991</v>
      </c>
      <c r="AF317" s="1" t="s">
        <v>1005</v>
      </c>
      <c r="AG317" s="17" t="s">
        <v>1006</v>
      </c>
      <c r="AH317" s="1"/>
      <c r="AI317" s="13" t="s">
        <v>344</v>
      </c>
    </row>
    <row r="318" spans="1:35" ht="15.75">
      <c r="A318" s="1" t="s">
        <v>1277</v>
      </c>
      <c r="B318" s="1" t="s">
        <v>1278</v>
      </c>
      <c r="C318" s="5" t="s">
        <v>1367</v>
      </c>
      <c r="D318" s="5" t="s">
        <v>990</v>
      </c>
      <c r="E318" s="5" t="s">
        <v>1912</v>
      </c>
      <c r="F318" s="6" t="s">
        <v>1913</v>
      </c>
      <c r="G318" s="1" t="s">
        <v>1251</v>
      </c>
      <c r="H318" s="1"/>
      <c r="I318" s="1" t="s">
        <v>1329</v>
      </c>
      <c r="J318" s="1" t="s">
        <v>415</v>
      </c>
      <c r="K318" s="1">
        <v>31.13</v>
      </c>
      <c r="L318" s="1" t="s">
        <v>1799</v>
      </c>
      <c r="M318" s="1"/>
      <c r="N318" s="1"/>
      <c r="O318" s="1"/>
      <c r="P318" s="1"/>
      <c r="Q318" s="1"/>
      <c r="R318" s="1"/>
      <c r="S318" s="1">
        <v>0.091</v>
      </c>
      <c r="T318" s="1">
        <v>0.041</v>
      </c>
      <c r="U318" s="1">
        <f t="shared" si="84"/>
        <v>8.009542830204738E-05</v>
      </c>
      <c r="V318" s="1">
        <v>0.073</v>
      </c>
      <c r="W318" s="1"/>
      <c r="X318" s="1">
        <f t="shared" si="85"/>
        <v>0.073</v>
      </c>
      <c r="Y318" s="1">
        <v>0.014</v>
      </c>
      <c r="Z318" s="1"/>
      <c r="AA318" s="1">
        <f t="shared" si="86"/>
        <v>1.1237476921890692E-05</v>
      </c>
      <c r="AB318" s="1">
        <f t="shared" si="82"/>
        <v>1.1237476921890692E-05</v>
      </c>
      <c r="AC318" s="1">
        <f t="shared" si="87"/>
        <v>0.140301102823411</v>
      </c>
      <c r="AD318" s="1" t="s">
        <v>1275</v>
      </c>
      <c r="AE318" s="8">
        <v>1964</v>
      </c>
      <c r="AF318" s="1" t="s">
        <v>1704</v>
      </c>
      <c r="AG318" s="9" t="s">
        <v>1167</v>
      </c>
      <c r="AH318" s="1"/>
      <c r="AI318" s="13" t="s">
        <v>1720</v>
      </c>
    </row>
    <row r="319" spans="1:35" ht="15.75">
      <c r="A319" s="1" t="s">
        <v>857</v>
      </c>
      <c r="B319" s="1" t="s">
        <v>937</v>
      </c>
      <c r="C319" s="5" t="s">
        <v>1203</v>
      </c>
      <c r="D319" s="5" t="s">
        <v>1326</v>
      </c>
      <c r="E319" s="5" t="s">
        <v>1912</v>
      </c>
      <c r="F319" s="6" t="s">
        <v>1913</v>
      </c>
      <c r="G319" s="1" t="s">
        <v>938</v>
      </c>
      <c r="H319" s="1">
        <v>3.8</v>
      </c>
      <c r="I319" s="1" t="s">
        <v>1329</v>
      </c>
      <c r="J319" s="1" t="s">
        <v>415</v>
      </c>
      <c r="K319" s="1">
        <v>45</v>
      </c>
      <c r="L319" s="1" t="s">
        <v>1800</v>
      </c>
      <c r="M319" s="1"/>
      <c r="N319" s="1"/>
      <c r="O319" s="1"/>
      <c r="P319" s="1">
        <v>0.0254</v>
      </c>
      <c r="Q319" s="1">
        <v>0.017</v>
      </c>
      <c r="R319" s="1">
        <f>(4/3)*PI()*((Q319/2)^2)*(P319/2)</f>
        <v>3.843529172156872E-06</v>
      </c>
      <c r="S319" s="1">
        <v>0.136</v>
      </c>
      <c r="T319" s="1">
        <v>0.07</v>
      </c>
      <c r="U319" s="1">
        <f t="shared" si="84"/>
        <v>0.0003489262240587064</v>
      </c>
      <c r="V319" s="1">
        <v>0.089</v>
      </c>
      <c r="W319" s="1"/>
      <c r="X319" s="1">
        <f t="shared" si="85"/>
        <v>0.089</v>
      </c>
      <c r="Y319" s="1">
        <v>0.02</v>
      </c>
      <c r="Z319" s="1"/>
      <c r="AA319" s="1">
        <f t="shared" si="86"/>
        <v>2.796017461694916E-05</v>
      </c>
      <c r="AB319" s="1">
        <f t="shared" si="82"/>
        <v>2.796017461694916E-05</v>
      </c>
      <c r="AC319" s="1">
        <f t="shared" si="87"/>
        <v>0.08013205282112845</v>
      </c>
      <c r="AD319" s="1" t="s">
        <v>1381</v>
      </c>
      <c r="AE319" s="8">
        <v>1931</v>
      </c>
      <c r="AF319" s="1" t="s">
        <v>1708</v>
      </c>
      <c r="AG319" s="11" t="s">
        <v>858</v>
      </c>
      <c r="AH319" s="1"/>
      <c r="AI319" s="13" t="s">
        <v>1548</v>
      </c>
    </row>
    <row r="320" spans="1:35" ht="15.75">
      <c r="A320" s="1" t="s">
        <v>859</v>
      </c>
      <c r="B320" s="1" t="s">
        <v>941</v>
      </c>
      <c r="C320" s="5" t="s">
        <v>1203</v>
      </c>
      <c r="D320" s="5" t="s">
        <v>1326</v>
      </c>
      <c r="E320" s="5" t="s">
        <v>1912</v>
      </c>
      <c r="F320" s="6" t="s">
        <v>1913</v>
      </c>
      <c r="G320" s="1" t="s">
        <v>1499</v>
      </c>
      <c r="H320" s="1">
        <v>6.3</v>
      </c>
      <c r="I320" s="1" t="s">
        <v>1329</v>
      </c>
      <c r="J320" s="1" t="s">
        <v>415</v>
      </c>
      <c r="K320" s="1">
        <v>45</v>
      </c>
      <c r="L320" s="1" t="s">
        <v>1800</v>
      </c>
      <c r="M320" s="1">
        <v>0.026</v>
      </c>
      <c r="N320" s="1">
        <v>0.017</v>
      </c>
      <c r="O320" s="1">
        <f>(4/3)*PI()*((N320/2)^2)*(M320/2)</f>
        <v>3.934321199845618E-06</v>
      </c>
      <c r="P320" s="1">
        <v>0.032</v>
      </c>
      <c r="Q320" s="1">
        <v>0.0186</v>
      </c>
      <c r="R320" s="1">
        <f>(4/3)*PI()*((Q320/2)^2)*(P320/2)</f>
        <v>5.796615436991597E-06</v>
      </c>
      <c r="S320" s="1">
        <v>0.171</v>
      </c>
      <c r="T320" s="1">
        <v>0.082</v>
      </c>
      <c r="U320" s="1">
        <f t="shared" si="84"/>
        <v>0.0006020359665780265</v>
      </c>
      <c r="V320" s="1">
        <v>0.089</v>
      </c>
      <c r="W320" s="1"/>
      <c r="X320" s="1">
        <f t="shared" si="85"/>
        <v>0.089</v>
      </c>
      <c r="Y320" s="1">
        <v>0.023</v>
      </c>
      <c r="Z320" s="1"/>
      <c r="AA320" s="1">
        <f t="shared" si="86"/>
        <v>3.6977330930915255E-05</v>
      </c>
      <c r="AB320" s="1">
        <f t="shared" si="82"/>
        <v>3.6977330930915255E-05</v>
      </c>
      <c r="AC320" s="1">
        <f t="shared" si="87"/>
        <v>0.061420468184142665</v>
      </c>
      <c r="AD320" s="1" t="s">
        <v>1381</v>
      </c>
      <c r="AE320" s="8">
        <v>1931</v>
      </c>
      <c r="AF320" s="1" t="s">
        <v>1708</v>
      </c>
      <c r="AG320" s="11" t="s">
        <v>858</v>
      </c>
      <c r="AH320" s="1"/>
      <c r="AI320" s="13" t="s">
        <v>358</v>
      </c>
    </row>
    <row r="321" spans="1:35" ht="15.75">
      <c r="A321" s="1" t="s">
        <v>1754</v>
      </c>
      <c r="B321" s="1" t="s">
        <v>958</v>
      </c>
      <c r="C321" s="16" t="s">
        <v>1501</v>
      </c>
      <c r="D321" s="5" t="s">
        <v>1175</v>
      </c>
      <c r="E321" s="5" t="s">
        <v>1912</v>
      </c>
      <c r="F321" s="6" t="s">
        <v>1913</v>
      </c>
      <c r="G321" s="1" t="s">
        <v>1982</v>
      </c>
      <c r="H321" s="1">
        <v>13.5</v>
      </c>
      <c r="I321" s="1" t="s">
        <v>1329</v>
      </c>
      <c r="J321" s="1" t="s">
        <v>165</v>
      </c>
      <c r="K321" s="1">
        <v>41</v>
      </c>
      <c r="L321" s="1" t="s">
        <v>1801</v>
      </c>
      <c r="M321" s="1"/>
      <c r="N321" s="1"/>
      <c r="O321" s="1"/>
      <c r="P321" s="1"/>
      <c r="Q321" s="1"/>
      <c r="R321" s="1"/>
      <c r="S321" s="1">
        <v>0.17</v>
      </c>
      <c r="T321" s="1">
        <v>0.069</v>
      </c>
      <c r="U321" s="1">
        <f t="shared" si="84"/>
        <v>0.00042378514100599517</v>
      </c>
      <c r="V321" s="1">
        <v>0.03</v>
      </c>
      <c r="W321" s="1"/>
      <c r="X321" s="1">
        <f t="shared" si="85"/>
        <v>0.03</v>
      </c>
      <c r="Y321" s="1">
        <v>0.025</v>
      </c>
      <c r="Z321" s="1"/>
      <c r="AA321" s="1">
        <f t="shared" si="86"/>
        <v>1.4726215563702157E-05</v>
      </c>
      <c r="AB321" s="1">
        <f t="shared" si="82"/>
        <v>1.4726215563702157E-05</v>
      </c>
      <c r="AC321" s="1">
        <f t="shared" si="87"/>
        <v>0.03474924941621261</v>
      </c>
      <c r="AD321" s="1" t="s">
        <v>492</v>
      </c>
      <c r="AE321" s="8">
        <v>1943</v>
      </c>
      <c r="AF321" s="1" t="s">
        <v>1708</v>
      </c>
      <c r="AG321" s="11" t="s">
        <v>493</v>
      </c>
      <c r="AH321" s="1"/>
      <c r="AI321" s="13" t="s">
        <v>573</v>
      </c>
    </row>
    <row r="322" spans="1:35" ht="15.75">
      <c r="A322" s="1" t="s">
        <v>1317</v>
      </c>
      <c r="B322" s="1" t="s">
        <v>1579</v>
      </c>
      <c r="C322" s="6" t="s">
        <v>144</v>
      </c>
      <c r="D322" s="6" t="s">
        <v>227</v>
      </c>
      <c r="E322" s="6" t="s">
        <v>1973</v>
      </c>
      <c r="F322" s="6" t="s">
        <v>1974</v>
      </c>
      <c r="G322" s="1" t="s">
        <v>231</v>
      </c>
      <c r="H322" s="1">
        <v>14</v>
      </c>
      <c r="I322" s="1" t="s">
        <v>1759</v>
      </c>
      <c r="J322" s="1" t="s">
        <v>143</v>
      </c>
      <c r="K322" s="1">
        <v>17</v>
      </c>
      <c r="L322" s="1" t="s">
        <v>1357</v>
      </c>
      <c r="M322" s="1">
        <v>0.025</v>
      </c>
      <c r="N322" s="1">
        <v>0.015</v>
      </c>
      <c r="O322" s="1">
        <f>(4/3)*PI()*((N322/2)^2)*(M322/2)</f>
        <v>2.9452431127404308E-06</v>
      </c>
      <c r="P322" s="1">
        <v>0.038</v>
      </c>
      <c r="Q322" s="1">
        <v>0.0185</v>
      </c>
      <c r="R322" s="1">
        <f aca="true" t="shared" si="88" ref="R322:R329">(4/3)*PI()*((Q322/2)^2)*(P322/2)</f>
        <v>6.809663876043674E-06</v>
      </c>
      <c r="S322" s="1">
        <v>0.1895</v>
      </c>
      <c r="T322" s="1">
        <v>0.0775</v>
      </c>
      <c r="U322" s="1">
        <f t="shared" si="84"/>
        <v>0.000595951945155115</v>
      </c>
      <c r="V322" s="1">
        <v>0</v>
      </c>
      <c r="W322" s="1"/>
      <c r="X322" s="1">
        <f t="shared" si="85"/>
        <v>0</v>
      </c>
      <c r="Y322" s="1">
        <v>0</v>
      </c>
      <c r="Z322" s="1"/>
      <c r="AA322" s="1">
        <f t="shared" si="86"/>
        <v>0</v>
      </c>
      <c r="AB322" s="1">
        <f t="shared" si="82"/>
        <v>0</v>
      </c>
      <c r="AC322" s="1">
        <f t="shared" si="87"/>
        <v>0</v>
      </c>
      <c r="AD322" s="1" t="s">
        <v>1442</v>
      </c>
      <c r="AE322" s="8">
        <v>1940</v>
      </c>
      <c r="AF322" s="1" t="s">
        <v>1704</v>
      </c>
      <c r="AG322" s="11" t="s">
        <v>1443</v>
      </c>
      <c r="AH322" s="1"/>
      <c r="AI322" s="13" t="s">
        <v>1444</v>
      </c>
    </row>
    <row r="323" spans="1:35" ht="15.75">
      <c r="A323" s="1" t="s">
        <v>232</v>
      </c>
      <c r="B323" s="1" t="s">
        <v>1579</v>
      </c>
      <c r="C323" s="6" t="s">
        <v>144</v>
      </c>
      <c r="D323" s="6" t="s">
        <v>227</v>
      </c>
      <c r="E323" s="6" t="s">
        <v>1973</v>
      </c>
      <c r="F323" s="6" t="s">
        <v>1974</v>
      </c>
      <c r="G323" s="1" t="s">
        <v>1580</v>
      </c>
      <c r="H323" s="1">
        <v>20</v>
      </c>
      <c r="I323" s="1" t="s">
        <v>1759</v>
      </c>
      <c r="J323" s="1" t="s">
        <v>143</v>
      </c>
      <c r="K323" s="1">
        <v>42</v>
      </c>
      <c r="L323" s="1" t="s">
        <v>1802</v>
      </c>
      <c r="M323" s="1">
        <v>0.023</v>
      </c>
      <c r="N323" s="1">
        <v>0.012</v>
      </c>
      <c r="O323" s="1">
        <f>(4/3)*PI()*((N323/2)^2)*(M323/2)</f>
        <v>1.7341591447815656E-06</v>
      </c>
      <c r="P323" s="1">
        <v>0.03</v>
      </c>
      <c r="Q323" s="1">
        <v>0.017</v>
      </c>
      <c r="R323" s="1">
        <f t="shared" si="88"/>
        <v>4.539601384437251E-06</v>
      </c>
      <c r="S323" s="1">
        <v>0.198</v>
      </c>
      <c r="T323" s="1">
        <v>0.096</v>
      </c>
      <c r="U323" s="1">
        <f t="shared" si="84"/>
        <v>0.0009554462905509567</v>
      </c>
      <c r="V323" s="1">
        <v>0.014</v>
      </c>
      <c r="W323" s="1"/>
      <c r="X323" s="1">
        <f t="shared" si="85"/>
        <v>0.014</v>
      </c>
      <c r="Y323" s="1">
        <v>0.014</v>
      </c>
      <c r="Z323" s="1"/>
      <c r="AA323" s="1">
        <f t="shared" si="86"/>
        <v>2.1551325603625986E-06</v>
      </c>
      <c r="AB323" s="1">
        <f t="shared" si="82"/>
        <v>2.1551325603625986E-06</v>
      </c>
      <c r="AC323" s="1">
        <f t="shared" si="87"/>
        <v>0.002255629208754209</v>
      </c>
      <c r="AD323" s="1" t="s">
        <v>1723</v>
      </c>
      <c r="AE323" s="8">
        <v>1951</v>
      </c>
      <c r="AF323" s="1" t="s">
        <v>1708</v>
      </c>
      <c r="AG323" s="7" t="s">
        <v>1724</v>
      </c>
      <c r="AH323" s="1"/>
      <c r="AI323" s="13" t="s">
        <v>1738</v>
      </c>
    </row>
    <row r="324" spans="1:35" ht="15.75">
      <c r="A324" s="1" t="s">
        <v>1606</v>
      </c>
      <c r="B324" s="1" t="s">
        <v>1607</v>
      </c>
      <c r="C324" s="5" t="s">
        <v>1777</v>
      </c>
      <c r="D324" s="5" t="s">
        <v>167</v>
      </c>
      <c r="E324" s="5" t="s">
        <v>1973</v>
      </c>
      <c r="F324" s="6" t="s">
        <v>1974</v>
      </c>
      <c r="G324" s="1" t="s">
        <v>443</v>
      </c>
      <c r="H324" s="1">
        <v>12</v>
      </c>
      <c r="I324" s="1" t="s">
        <v>164</v>
      </c>
      <c r="J324" s="1" t="s">
        <v>415</v>
      </c>
      <c r="K324" s="1">
        <v>52.83</v>
      </c>
      <c r="L324" s="1" t="s">
        <v>1803</v>
      </c>
      <c r="M324" s="1">
        <v>0.115</v>
      </c>
      <c r="N324" s="1">
        <v>0.045</v>
      </c>
      <c r="O324" s="1">
        <f>(4/3)*PI()*((N324/2)^2)*(M324/2)</f>
        <v>0.00012193306486745383</v>
      </c>
      <c r="P324" s="1">
        <v>0.1025</v>
      </c>
      <c r="Q324" s="1">
        <v>0.0694</v>
      </c>
      <c r="R324" s="1">
        <f t="shared" si="88"/>
        <v>0.00025848862038116384</v>
      </c>
      <c r="S324" s="1">
        <v>0.225</v>
      </c>
      <c r="T324" s="1">
        <v>0.053</v>
      </c>
      <c r="U324" s="1">
        <f t="shared" si="84"/>
        <v>0.00033092751614751477</v>
      </c>
      <c r="V324" s="1">
        <v>0.254</v>
      </c>
      <c r="W324" s="1">
        <v>0.234</v>
      </c>
      <c r="X324" s="1">
        <f t="shared" si="85"/>
        <v>0.488</v>
      </c>
      <c r="Y324" s="1">
        <v>0.043</v>
      </c>
      <c r="Z324" s="1">
        <f>(PI()*(1/3)*((Y324/2)^2)*W324)*2</f>
        <v>0.00022654338784301354</v>
      </c>
      <c r="AA324" s="1">
        <f t="shared" si="86"/>
        <v>0.0005954024936899715</v>
      </c>
      <c r="AB324" s="1">
        <f t="shared" si="82"/>
        <v>0.00036885910584695796</v>
      </c>
      <c r="AC324" s="1">
        <f t="shared" si="87"/>
        <v>1.7991930698943872</v>
      </c>
      <c r="AD324" s="1" t="s">
        <v>1695</v>
      </c>
      <c r="AE324" s="8">
        <v>1964</v>
      </c>
      <c r="AF324" s="1" t="s">
        <v>1426</v>
      </c>
      <c r="AG324" s="1" t="s">
        <v>1613</v>
      </c>
      <c r="AH324" s="1"/>
      <c r="AI324" s="13" t="s">
        <v>1614</v>
      </c>
    </row>
    <row r="325" spans="1:35" ht="15.75">
      <c r="A325" s="1" t="s">
        <v>1470</v>
      </c>
      <c r="B325" s="1" t="s">
        <v>1607</v>
      </c>
      <c r="C325" s="6" t="s">
        <v>1615</v>
      </c>
      <c r="D325" s="5" t="s">
        <v>167</v>
      </c>
      <c r="E325" s="6" t="s">
        <v>1973</v>
      </c>
      <c r="F325" s="6" t="s">
        <v>1974</v>
      </c>
      <c r="G325" s="1" t="s">
        <v>1472</v>
      </c>
      <c r="H325" s="1">
        <v>12.9</v>
      </c>
      <c r="I325" s="1" t="s">
        <v>164</v>
      </c>
      <c r="J325" s="1" t="s">
        <v>415</v>
      </c>
      <c r="K325" s="1">
        <v>40.51</v>
      </c>
      <c r="L325" s="1" t="s">
        <v>1385</v>
      </c>
      <c r="M325" s="1"/>
      <c r="N325" s="1"/>
      <c r="O325" s="1"/>
      <c r="P325" s="1">
        <v>0.085</v>
      </c>
      <c r="Q325" s="1">
        <v>0.065</v>
      </c>
      <c r="R325" s="1">
        <f t="shared" si="88"/>
        <v>0.0001880374102867391</v>
      </c>
      <c r="S325" s="1">
        <v>0.192</v>
      </c>
      <c r="T325" s="1">
        <v>0.032</v>
      </c>
      <c r="U325" s="1">
        <f t="shared" si="84"/>
        <v>0.00010294370807283034</v>
      </c>
      <c r="V325" s="1">
        <v>0.247</v>
      </c>
      <c r="W325" s="1">
        <v>0.219</v>
      </c>
      <c r="X325" s="1">
        <f t="shared" si="85"/>
        <v>0.46599999999999997</v>
      </c>
      <c r="Y325" s="1">
        <v>0.028</v>
      </c>
      <c r="Z325" s="1">
        <f>(PI()*(1/3)*((Y325/2)^2)*W325)*2</f>
        <v>8.989981537512553E-05</v>
      </c>
      <c r="AA325" s="1">
        <f t="shared" si="86"/>
        <v>0.0002419905989207146</v>
      </c>
      <c r="AB325" s="1">
        <f t="shared" si="82"/>
        <v>0.00015209078354558908</v>
      </c>
      <c r="AC325" s="1">
        <f t="shared" si="87"/>
        <v>2.3507080078125</v>
      </c>
      <c r="AD325" s="1" t="s">
        <v>1386</v>
      </c>
      <c r="AE325" s="8">
        <v>1954</v>
      </c>
      <c r="AF325" s="13" t="s">
        <v>1704</v>
      </c>
      <c r="AG325" s="14" t="s">
        <v>1387</v>
      </c>
      <c r="AH325" s="1"/>
      <c r="AI325" s="13" t="s">
        <v>358</v>
      </c>
    </row>
    <row r="326" spans="1:35" ht="15.75">
      <c r="A326" s="1" t="s">
        <v>233</v>
      </c>
      <c r="B326" s="1" t="s">
        <v>234</v>
      </c>
      <c r="C326" s="5" t="s">
        <v>1493</v>
      </c>
      <c r="D326" s="5" t="s">
        <v>167</v>
      </c>
      <c r="E326" s="5" t="s">
        <v>1973</v>
      </c>
      <c r="F326" s="6" t="s">
        <v>1974</v>
      </c>
      <c r="G326" s="1" t="s">
        <v>1682</v>
      </c>
      <c r="H326" s="1"/>
      <c r="I326" s="7" t="s">
        <v>1682</v>
      </c>
      <c r="J326" s="1" t="s">
        <v>415</v>
      </c>
      <c r="K326" s="1" t="s">
        <v>1682</v>
      </c>
      <c r="L326" s="1" t="s">
        <v>1494</v>
      </c>
      <c r="M326" s="1">
        <v>0.14</v>
      </c>
      <c r="N326" s="1">
        <v>0.04</v>
      </c>
      <c r="O326" s="1">
        <f>(4/3)*PI()*((N326/2)^2)*(M326/2)</f>
        <v>0.00011728612573401894</v>
      </c>
      <c r="P326" s="1">
        <v>0.132</v>
      </c>
      <c r="Q326" s="1">
        <v>0.08</v>
      </c>
      <c r="R326" s="1">
        <f t="shared" si="88"/>
        <v>0.0004423362456254429</v>
      </c>
      <c r="S326" s="1"/>
      <c r="T326" s="1"/>
      <c r="U326" s="1"/>
      <c r="V326" s="1"/>
      <c r="W326" s="1"/>
      <c r="X326" s="1"/>
      <c r="Y326" s="1"/>
      <c r="Z326" s="1"/>
      <c r="AA326" s="1"/>
      <c r="AB326" s="1"/>
      <c r="AC326" s="1"/>
      <c r="AD326" s="1" t="s">
        <v>1572</v>
      </c>
      <c r="AE326" s="8">
        <v>1969</v>
      </c>
      <c r="AF326" s="13" t="s">
        <v>1704</v>
      </c>
      <c r="AG326" s="14" t="s">
        <v>1573</v>
      </c>
      <c r="AH326" s="1" t="s">
        <v>1755</v>
      </c>
      <c r="AI326" s="13"/>
    </row>
    <row r="327" spans="1:35" ht="15.75">
      <c r="A327" s="1" t="s">
        <v>1240</v>
      </c>
      <c r="B327" s="1" t="s">
        <v>1241</v>
      </c>
      <c r="C327" s="5" t="s">
        <v>1451</v>
      </c>
      <c r="D327" s="6" t="s">
        <v>163</v>
      </c>
      <c r="E327" s="6" t="s">
        <v>1914</v>
      </c>
      <c r="F327" s="6" t="s">
        <v>1913</v>
      </c>
      <c r="G327" s="1" t="s">
        <v>77</v>
      </c>
      <c r="H327" s="1">
        <v>13</v>
      </c>
      <c r="I327" s="1" t="s">
        <v>164</v>
      </c>
      <c r="J327" s="1" t="s">
        <v>1703</v>
      </c>
      <c r="K327" s="1">
        <v>14.64</v>
      </c>
      <c r="L327" s="1" t="s">
        <v>1804</v>
      </c>
      <c r="M327" s="1"/>
      <c r="N327" s="1"/>
      <c r="O327" s="1"/>
      <c r="P327" s="1">
        <v>0.029</v>
      </c>
      <c r="Q327" s="1">
        <v>0.01035</v>
      </c>
      <c r="R327" s="1">
        <f t="shared" si="88"/>
        <v>1.6265870853318343E-06</v>
      </c>
      <c r="S327" s="1">
        <v>0.112</v>
      </c>
      <c r="T327" s="1">
        <v>0.058</v>
      </c>
      <c r="U327" s="1">
        <f aca="true" t="shared" si="89" ref="U327:U358">(4/3)*PI()*((T327/2)^2)*(S327/2)</f>
        <v>0.00019727526348461988</v>
      </c>
      <c r="V327" s="1">
        <v>0.308</v>
      </c>
      <c r="W327" s="1"/>
      <c r="X327" s="1">
        <f aca="true" t="shared" si="90" ref="X327:X351">V327+W327</f>
        <v>0.308</v>
      </c>
      <c r="Y327" s="1">
        <v>0.02</v>
      </c>
      <c r="Z327" s="1"/>
      <c r="AA327" s="1">
        <f aca="true" t="shared" si="91" ref="AA327:AA351">Z327+AB327</f>
        <v>9.676105373056563E-05</v>
      </c>
      <c r="AB327" s="1">
        <f aca="true" t="shared" si="92" ref="AB327:AB332">PI()*((Y327/2)^2)*V327</f>
        <v>9.676105373056563E-05</v>
      </c>
      <c r="AC327" s="1">
        <f aca="true" t="shared" si="93" ref="AC327:AC351">AA327/U327</f>
        <v>0.490487514863258</v>
      </c>
      <c r="AD327" s="1" t="s">
        <v>1242</v>
      </c>
      <c r="AE327" s="8">
        <v>1973</v>
      </c>
      <c r="AF327" s="1" t="s">
        <v>1704</v>
      </c>
      <c r="AG327" s="9" t="s">
        <v>1243</v>
      </c>
      <c r="AH327" s="1"/>
      <c r="AI327" s="13" t="s">
        <v>335</v>
      </c>
    </row>
    <row r="328" spans="1:35" ht="15.75">
      <c r="A328" s="1" t="s">
        <v>1055</v>
      </c>
      <c r="B328" s="1" t="s">
        <v>1241</v>
      </c>
      <c r="C328" s="5" t="s">
        <v>1451</v>
      </c>
      <c r="D328" s="6" t="s">
        <v>163</v>
      </c>
      <c r="E328" s="6" t="s">
        <v>1914</v>
      </c>
      <c r="F328" s="6" t="s">
        <v>1913</v>
      </c>
      <c r="G328" s="1" t="s">
        <v>1299</v>
      </c>
      <c r="H328" s="1">
        <v>28</v>
      </c>
      <c r="I328" s="1" t="s">
        <v>164</v>
      </c>
      <c r="J328" s="1" t="s">
        <v>415</v>
      </c>
      <c r="K328" s="1">
        <v>17.42</v>
      </c>
      <c r="L328" s="1" t="s">
        <v>1805</v>
      </c>
      <c r="M328" s="1"/>
      <c r="N328" s="1"/>
      <c r="O328" s="1"/>
      <c r="P328" s="1">
        <v>0.026</v>
      </c>
      <c r="Q328" s="1">
        <v>0.014</v>
      </c>
      <c r="R328" s="1">
        <f t="shared" si="88"/>
        <v>2.668259360448931E-06</v>
      </c>
      <c r="S328" s="1">
        <v>0.153</v>
      </c>
      <c r="T328" s="1">
        <v>0.065</v>
      </c>
      <c r="U328" s="1">
        <f t="shared" si="89"/>
        <v>0.00033846733851613034</v>
      </c>
      <c r="V328" s="1">
        <v>0.326</v>
      </c>
      <c r="W328" s="1"/>
      <c r="X328" s="1">
        <f t="shared" si="90"/>
        <v>0.326</v>
      </c>
      <c r="Y328" s="1">
        <v>0.024</v>
      </c>
      <c r="Z328" s="1"/>
      <c r="AA328" s="1">
        <f t="shared" si="91"/>
        <v>0.00014747892553011925</v>
      </c>
      <c r="AB328" s="1">
        <f t="shared" si="92"/>
        <v>0.00014747892553011925</v>
      </c>
      <c r="AC328" s="1">
        <f t="shared" si="93"/>
        <v>0.4357257222415593</v>
      </c>
      <c r="AD328" s="1" t="s">
        <v>1152</v>
      </c>
      <c r="AE328" s="8">
        <v>2000</v>
      </c>
      <c r="AF328" s="1" t="s">
        <v>1771</v>
      </c>
      <c r="AG328" s="9" t="s">
        <v>1056</v>
      </c>
      <c r="AH328" s="1"/>
      <c r="AI328" s="13" t="s">
        <v>1224</v>
      </c>
    </row>
    <row r="329" spans="1:35" ht="15.75">
      <c r="A329" s="1" t="s">
        <v>235</v>
      </c>
      <c r="B329" s="1" t="s">
        <v>532</v>
      </c>
      <c r="C329" s="5" t="s">
        <v>957</v>
      </c>
      <c r="D329" s="5" t="s">
        <v>297</v>
      </c>
      <c r="E329" s="5" t="s">
        <v>1977</v>
      </c>
      <c r="F329" s="6" t="s">
        <v>1913</v>
      </c>
      <c r="G329" s="1" t="s">
        <v>236</v>
      </c>
      <c r="H329" s="1">
        <v>75</v>
      </c>
      <c r="I329" s="1" t="s">
        <v>1759</v>
      </c>
      <c r="J329" s="1" t="s">
        <v>165</v>
      </c>
      <c r="K329" s="1" t="s">
        <v>1682</v>
      </c>
      <c r="L329" s="1"/>
      <c r="M329" s="1"/>
      <c r="N329" s="1"/>
      <c r="O329" s="1"/>
      <c r="P329" s="1">
        <v>0.055</v>
      </c>
      <c r="Q329" s="1">
        <v>0.026</v>
      </c>
      <c r="R329" s="1">
        <f t="shared" si="88"/>
        <v>1.946740247674475E-05</v>
      </c>
      <c r="S329" s="1">
        <v>0.254</v>
      </c>
      <c r="T329" s="1">
        <v>0.075</v>
      </c>
      <c r="U329" s="1">
        <f t="shared" si="89"/>
        <v>0.0007480917506360695</v>
      </c>
      <c r="V329" s="1">
        <v>0.014</v>
      </c>
      <c r="W329" s="1"/>
      <c r="X329" s="1">
        <f t="shared" si="90"/>
        <v>0.014</v>
      </c>
      <c r="Y329" s="1">
        <v>0.014</v>
      </c>
      <c r="Z329" s="1"/>
      <c r="AA329" s="1">
        <f t="shared" si="91"/>
        <v>2.1551325603625986E-06</v>
      </c>
      <c r="AB329" s="1">
        <f t="shared" si="92"/>
        <v>2.1551325603625986E-06</v>
      </c>
      <c r="AC329" s="1">
        <f t="shared" si="93"/>
        <v>0.002880839895013124</v>
      </c>
      <c r="AD329" s="1" t="s">
        <v>393</v>
      </c>
      <c r="AE329" s="8">
        <v>1953</v>
      </c>
      <c r="AF329" s="1" t="s">
        <v>394</v>
      </c>
      <c r="AG329" s="1" t="s">
        <v>396</v>
      </c>
      <c r="AH329" s="1"/>
      <c r="AI329" s="13" t="s">
        <v>331</v>
      </c>
    </row>
    <row r="330" spans="1:35" ht="15.75">
      <c r="A330" s="1" t="s">
        <v>1676</v>
      </c>
      <c r="B330" s="1" t="s">
        <v>1677</v>
      </c>
      <c r="C330" s="5" t="s">
        <v>1777</v>
      </c>
      <c r="D330" s="5" t="s">
        <v>167</v>
      </c>
      <c r="E330" s="5" t="s">
        <v>1973</v>
      </c>
      <c r="F330" s="6" t="s">
        <v>1974</v>
      </c>
      <c r="G330" s="1" t="s">
        <v>1678</v>
      </c>
      <c r="H330" s="1">
        <v>4.8</v>
      </c>
      <c r="I330" s="1" t="s">
        <v>164</v>
      </c>
      <c r="J330" s="1" t="s">
        <v>415</v>
      </c>
      <c r="K330" s="1">
        <v>35</v>
      </c>
      <c r="L330" s="1" t="s">
        <v>1611</v>
      </c>
      <c r="M330" s="1">
        <v>0.125</v>
      </c>
      <c r="N330" s="1">
        <v>0.039</v>
      </c>
      <c r="O330" s="1">
        <f>(4/3)*PI()*((N330/2)^2)*(M330/2)</f>
        <v>9.954921721062657E-05</v>
      </c>
      <c r="P330" s="1"/>
      <c r="Q330" s="1"/>
      <c r="R330" s="1"/>
      <c r="S330" s="1">
        <v>0.165</v>
      </c>
      <c r="T330" s="1">
        <v>0.044</v>
      </c>
      <c r="U330" s="1">
        <f t="shared" si="89"/>
        <v>0.00016725839287712058</v>
      </c>
      <c r="V330" s="1">
        <v>0.315</v>
      </c>
      <c r="W330" s="1"/>
      <c r="X330" s="1">
        <f t="shared" si="90"/>
        <v>0.315</v>
      </c>
      <c r="Y330" s="1">
        <v>0.052</v>
      </c>
      <c r="Z330" s="1"/>
      <c r="AA330" s="1">
        <f t="shared" si="91"/>
        <v>0.0006689707396554104</v>
      </c>
      <c r="AB330" s="1">
        <f t="shared" si="92"/>
        <v>0.0006689707396554104</v>
      </c>
      <c r="AC330" s="1">
        <f t="shared" si="93"/>
        <v>3.9996243425995486</v>
      </c>
      <c r="AD330" s="1" t="s">
        <v>25</v>
      </c>
      <c r="AE330" s="8">
        <v>1970</v>
      </c>
      <c r="AF330" s="1" t="s">
        <v>1704</v>
      </c>
      <c r="AG330" s="9" t="s">
        <v>1612</v>
      </c>
      <c r="AH330" s="1"/>
      <c r="AI330" s="13" t="s">
        <v>358</v>
      </c>
    </row>
    <row r="331" spans="1:35" ht="15.75">
      <c r="A331" s="1" t="s">
        <v>1476</v>
      </c>
      <c r="B331" s="1" t="s">
        <v>1477</v>
      </c>
      <c r="C331" s="5" t="s">
        <v>1543</v>
      </c>
      <c r="D331" s="5" t="s">
        <v>167</v>
      </c>
      <c r="E331" s="5" t="s">
        <v>1973</v>
      </c>
      <c r="F331" s="6" t="s">
        <v>1974</v>
      </c>
      <c r="G331" s="1" t="s">
        <v>1478</v>
      </c>
      <c r="H331" s="1">
        <v>24.7</v>
      </c>
      <c r="I331" s="1" t="s">
        <v>164</v>
      </c>
      <c r="J331" s="1" t="s">
        <v>415</v>
      </c>
      <c r="K331" s="1">
        <v>41</v>
      </c>
      <c r="L331" s="1" t="s">
        <v>1806</v>
      </c>
      <c r="M331" s="1"/>
      <c r="N331" s="1"/>
      <c r="O331" s="1"/>
      <c r="P331" s="1"/>
      <c r="Q331" s="1"/>
      <c r="R331" s="1"/>
      <c r="S331" s="1">
        <v>0.312</v>
      </c>
      <c r="T331" s="1">
        <v>0.197</v>
      </c>
      <c r="U331" s="1">
        <f t="shared" si="89"/>
        <v>0.006339947603244646</v>
      </c>
      <c r="V331" s="1">
        <v>0.476</v>
      </c>
      <c r="W331" s="1">
        <v>0.365</v>
      </c>
      <c r="X331" s="1">
        <f t="shared" si="90"/>
        <v>0.841</v>
      </c>
      <c r="Y331" s="1">
        <v>0.077</v>
      </c>
      <c r="Z331" s="1">
        <f>(PI()*(1/3)*((Y331/2)^2)*W331)*2</f>
        <v>0.0011331122562906444</v>
      </c>
      <c r="AA331" s="1">
        <f t="shared" si="91"/>
        <v>0.0033496660946235766</v>
      </c>
      <c r="AB331" s="1">
        <f t="shared" si="92"/>
        <v>0.002216553838332932</v>
      </c>
      <c r="AC331" s="1">
        <f t="shared" si="93"/>
        <v>0.5283428672043426</v>
      </c>
      <c r="AD331" s="1" t="s">
        <v>1545</v>
      </c>
      <c r="AE331" s="8">
        <v>1952</v>
      </c>
      <c r="AF331" s="1" t="s">
        <v>1704</v>
      </c>
      <c r="AG331" s="9" t="s">
        <v>1546</v>
      </c>
      <c r="AH331" s="1"/>
      <c r="AI331" s="13" t="s">
        <v>358</v>
      </c>
    </row>
    <row r="332" spans="1:35" ht="15.75">
      <c r="A332" s="1" t="s">
        <v>998</v>
      </c>
      <c r="B332" s="1" t="s">
        <v>999</v>
      </c>
      <c r="C332" s="5" t="s">
        <v>1367</v>
      </c>
      <c r="D332" s="5" t="s">
        <v>990</v>
      </c>
      <c r="E332" s="5" t="s">
        <v>1912</v>
      </c>
      <c r="F332" s="6" t="s">
        <v>1913</v>
      </c>
      <c r="G332" s="1" t="s">
        <v>237</v>
      </c>
      <c r="H332" s="1">
        <v>13</v>
      </c>
      <c r="I332" s="1" t="s">
        <v>1329</v>
      </c>
      <c r="J332" s="1" t="s">
        <v>415</v>
      </c>
      <c r="K332" s="1">
        <v>36</v>
      </c>
      <c r="L332" s="1" t="s">
        <v>1807</v>
      </c>
      <c r="M332" s="1"/>
      <c r="N332" s="1"/>
      <c r="O332" s="1"/>
      <c r="P332" s="1"/>
      <c r="Q332" s="1"/>
      <c r="R332" s="1"/>
      <c r="S332" s="1">
        <v>0.0625</v>
      </c>
      <c r="T332" s="1">
        <v>0.0345</v>
      </c>
      <c r="U332" s="1">
        <f t="shared" si="89"/>
        <v>3.89508401659922E-05</v>
      </c>
      <c r="V332" s="1">
        <v>0.0665</v>
      </c>
      <c r="W332" s="1"/>
      <c r="X332" s="1">
        <f t="shared" si="90"/>
        <v>0.0665</v>
      </c>
      <c r="Y332" s="1">
        <v>0.0125</v>
      </c>
      <c r="Z332" s="1"/>
      <c r="AA332" s="1">
        <f t="shared" si="91"/>
        <v>8.160777791551612E-06</v>
      </c>
      <c r="AB332" s="1">
        <f t="shared" si="92"/>
        <v>8.160777791551612E-06</v>
      </c>
      <c r="AC332" s="1">
        <f t="shared" si="93"/>
        <v>0.20951480781348458</v>
      </c>
      <c r="AD332" s="1" t="s">
        <v>1534</v>
      </c>
      <c r="AE332" s="8">
        <v>1960</v>
      </c>
      <c r="AF332" s="1" t="s">
        <v>1704</v>
      </c>
      <c r="AG332" s="1" t="s">
        <v>841</v>
      </c>
      <c r="AH332" s="1"/>
      <c r="AI332" s="13" t="s">
        <v>327</v>
      </c>
    </row>
    <row r="333" spans="1:35" ht="15.75">
      <c r="A333" s="1" t="s">
        <v>1057</v>
      </c>
      <c r="B333" s="1" t="s">
        <v>1058</v>
      </c>
      <c r="C333" s="6" t="s">
        <v>1121</v>
      </c>
      <c r="D333" s="6" t="s">
        <v>1137</v>
      </c>
      <c r="E333" s="6" t="s">
        <v>1975</v>
      </c>
      <c r="F333" s="6" t="s">
        <v>1913</v>
      </c>
      <c r="G333" s="1" t="s">
        <v>903</v>
      </c>
      <c r="H333" s="1">
        <v>18</v>
      </c>
      <c r="I333" s="1" t="s">
        <v>164</v>
      </c>
      <c r="J333" s="1" t="s">
        <v>415</v>
      </c>
      <c r="K333" s="1">
        <v>28.44</v>
      </c>
      <c r="L333" s="1" t="s">
        <v>1808</v>
      </c>
      <c r="M333" s="1"/>
      <c r="N333" s="1"/>
      <c r="O333" s="1"/>
      <c r="P333" s="1">
        <v>0.075</v>
      </c>
      <c r="Q333" s="1">
        <v>0.042</v>
      </c>
      <c r="R333" s="1">
        <f>(4/3)*PI()*((Q333/2)^2)*(P333/2)</f>
        <v>6.927211801165493E-05</v>
      </c>
      <c r="S333" s="1">
        <v>5</v>
      </c>
      <c r="T333" s="1">
        <v>1.4</v>
      </c>
      <c r="U333" s="1">
        <f t="shared" si="89"/>
        <v>5.1312680008633285</v>
      </c>
      <c r="V333" s="1">
        <v>0.75</v>
      </c>
      <c r="W333" s="1"/>
      <c r="X333" s="1">
        <f t="shared" si="90"/>
        <v>0.75</v>
      </c>
      <c r="Y333" s="1">
        <v>1.2</v>
      </c>
      <c r="Z333" s="1"/>
      <c r="AA333" s="1">
        <f t="shared" si="91"/>
        <v>0.8534196424355357</v>
      </c>
      <c r="AB333" s="1">
        <f>(PI()*((Y333/2)^2)*V333)+2*((1/3)*PI()*((0.1514/2)^2)*0.4324)</f>
        <v>0.8534196424355357</v>
      </c>
      <c r="AC333" s="1">
        <f t="shared" si="93"/>
        <v>0.16631749545959187</v>
      </c>
      <c r="AD333" s="1" t="s">
        <v>10</v>
      </c>
      <c r="AE333" s="8">
        <v>1967</v>
      </c>
      <c r="AF333" s="1" t="s">
        <v>1704</v>
      </c>
      <c r="AG333" s="9" t="s">
        <v>904</v>
      </c>
      <c r="AH333" s="1" t="s">
        <v>1174</v>
      </c>
      <c r="AI333" s="13" t="s">
        <v>1618</v>
      </c>
    </row>
    <row r="334" spans="1:35" ht="15.75">
      <c r="A334" s="1" t="s">
        <v>737</v>
      </c>
      <c r="B334" s="1" t="s">
        <v>1058</v>
      </c>
      <c r="C334" s="6" t="s">
        <v>1121</v>
      </c>
      <c r="D334" s="6" t="s">
        <v>1137</v>
      </c>
      <c r="E334" s="6" t="s">
        <v>1975</v>
      </c>
      <c r="F334" s="6" t="s">
        <v>1913</v>
      </c>
      <c r="G334" s="1" t="s">
        <v>824</v>
      </c>
      <c r="H334" s="1">
        <v>20</v>
      </c>
      <c r="I334" s="1" t="s">
        <v>164</v>
      </c>
      <c r="J334" s="1" t="s">
        <v>415</v>
      </c>
      <c r="K334" s="1">
        <v>46.25</v>
      </c>
      <c r="L334" s="1" t="s">
        <v>1809</v>
      </c>
      <c r="M334" s="1"/>
      <c r="N334" s="1"/>
      <c r="O334" s="1"/>
      <c r="P334" s="1">
        <v>0.092</v>
      </c>
      <c r="Q334" s="1">
        <v>0.064</v>
      </c>
      <c r="R334" s="1">
        <f>(4/3)*PI()*((Q334/2)^2)*(P334/2)</f>
        <v>0.00019730877380625813</v>
      </c>
      <c r="S334" s="1">
        <v>2.05</v>
      </c>
      <c r="T334" s="1">
        <v>1</v>
      </c>
      <c r="U334" s="1">
        <f t="shared" si="89"/>
        <v>1.0733774899765125</v>
      </c>
      <c r="V334" s="1">
        <v>4.76</v>
      </c>
      <c r="W334" s="1">
        <v>1.24</v>
      </c>
      <c r="X334" s="1">
        <f t="shared" si="90"/>
        <v>6</v>
      </c>
      <c r="Y334" s="1">
        <v>1.54</v>
      </c>
      <c r="Z334" s="1">
        <f>(PI()*(1/3)*((Y334/2)^2)*W334)*2</f>
        <v>1.5397909016990676</v>
      </c>
      <c r="AA334" s="1">
        <f t="shared" si="91"/>
        <v>10.406006255030796</v>
      </c>
      <c r="AB334" s="1">
        <f>PI()*((Y334/2)^2)*V334</f>
        <v>8.866215353331729</v>
      </c>
      <c r="AC334" s="1">
        <f t="shared" si="93"/>
        <v>9.694638048780488</v>
      </c>
      <c r="AD334" s="1" t="s">
        <v>11</v>
      </c>
      <c r="AE334" s="8">
        <v>1995</v>
      </c>
      <c r="AF334" s="1" t="s">
        <v>1704</v>
      </c>
      <c r="AG334" s="9" t="s">
        <v>919</v>
      </c>
      <c r="AH334" s="1"/>
      <c r="AI334" s="13" t="s">
        <v>920</v>
      </c>
    </row>
    <row r="335" spans="1:35" ht="15.75">
      <c r="A335" s="1" t="s">
        <v>1151</v>
      </c>
      <c r="B335" s="1" t="s">
        <v>1058</v>
      </c>
      <c r="C335" s="6" t="s">
        <v>1121</v>
      </c>
      <c r="D335" s="6" t="s">
        <v>1137</v>
      </c>
      <c r="E335" s="6" t="s">
        <v>1975</v>
      </c>
      <c r="F335" s="6" t="s">
        <v>1913</v>
      </c>
      <c r="G335" s="1" t="s">
        <v>903</v>
      </c>
      <c r="H335" s="1">
        <v>18</v>
      </c>
      <c r="I335" s="1" t="s">
        <v>164</v>
      </c>
      <c r="J335" s="1" t="s">
        <v>415</v>
      </c>
      <c r="K335" s="1">
        <v>28.44</v>
      </c>
      <c r="L335" s="1" t="s">
        <v>1808</v>
      </c>
      <c r="M335" s="1"/>
      <c r="N335" s="1"/>
      <c r="O335" s="1"/>
      <c r="P335" s="1">
        <v>0.059</v>
      </c>
      <c r="Q335" s="1">
        <v>0.034</v>
      </c>
      <c r="R335" s="1">
        <f>(4/3)*PI()*((Q335/2)^2)*(P335/2)</f>
        <v>3.5711530890906375E-05</v>
      </c>
      <c r="S335" s="1">
        <v>6.7</v>
      </c>
      <c r="T335" s="1">
        <v>0.55</v>
      </c>
      <c r="U335" s="1">
        <f t="shared" si="89"/>
        <v>1.0612038184438521</v>
      </c>
      <c r="V335" s="1">
        <v>1.15</v>
      </c>
      <c r="W335" s="1"/>
      <c r="X335" s="1">
        <f t="shared" si="90"/>
        <v>1.15</v>
      </c>
      <c r="Y335" s="1">
        <v>0.5</v>
      </c>
      <c r="Z335" s="1"/>
      <c r="AA335" s="1">
        <f t="shared" si="91"/>
        <v>0.23099159794305776</v>
      </c>
      <c r="AB335" s="1">
        <f>(PI()*((Y335/2)^2)*V335)+2*((1/3)*PI()*((0.1514/2)^2)*0.4324)</f>
        <v>0.23099159794305776</v>
      </c>
      <c r="AC335" s="1">
        <f t="shared" si="93"/>
        <v>0.21766939953324285</v>
      </c>
      <c r="AD335" s="1" t="s">
        <v>10</v>
      </c>
      <c r="AE335" s="8">
        <v>1967</v>
      </c>
      <c r="AF335" s="1" t="s">
        <v>1704</v>
      </c>
      <c r="AG335" s="9" t="s">
        <v>904</v>
      </c>
      <c r="AH335" s="13" t="s">
        <v>1174</v>
      </c>
      <c r="AI335" s="13" t="s">
        <v>1618</v>
      </c>
    </row>
    <row r="336" spans="1:35" ht="15.75">
      <c r="A336" s="1" t="s">
        <v>1113</v>
      </c>
      <c r="B336" s="1" t="s">
        <v>1058</v>
      </c>
      <c r="C336" s="6" t="s">
        <v>1121</v>
      </c>
      <c r="D336" s="6" t="s">
        <v>1137</v>
      </c>
      <c r="E336" s="6" t="s">
        <v>1975</v>
      </c>
      <c r="F336" s="6" t="s">
        <v>1913</v>
      </c>
      <c r="G336" s="1" t="s">
        <v>1544</v>
      </c>
      <c r="H336" s="1">
        <v>17.4</v>
      </c>
      <c r="I336" s="1" t="s">
        <v>164</v>
      </c>
      <c r="J336" s="1" t="s">
        <v>415</v>
      </c>
      <c r="K336" s="1">
        <v>45.47</v>
      </c>
      <c r="L336" s="1" t="s">
        <v>1002</v>
      </c>
      <c r="M336" s="1">
        <v>0.165</v>
      </c>
      <c r="N336" s="1">
        <v>0.032</v>
      </c>
      <c r="O336" s="1">
        <f>(4/3)*PI()*((N336/2)^2)*(M336/2)</f>
        <v>8.846724912508858E-05</v>
      </c>
      <c r="P336" s="1"/>
      <c r="Q336" s="1"/>
      <c r="R336" s="1"/>
      <c r="S336" s="1">
        <v>2.105</v>
      </c>
      <c r="T336" s="1">
        <v>0.955</v>
      </c>
      <c r="U336" s="1">
        <f t="shared" si="89"/>
        <v>1.005211539828156</v>
      </c>
      <c r="V336" s="1">
        <v>3.15</v>
      </c>
      <c r="W336" s="1"/>
      <c r="X336" s="1">
        <f t="shared" si="90"/>
        <v>3.15</v>
      </c>
      <c r="Y336" s="1">
        <v>0.28</v>
      </c>
      <c r="Z336" s="1"/>
      <c r="AA336" s="1">
        <f t="shared" si="91"/>
        <v>0.19396193043263385</v>
      </c>
      <c r="AB336" s="1">
        <f>PI()*((Y336/2)^2)*V336</f>
        <v>0.19396193043263385</v>
      </c>
      <c r="AC336" s="1">
        <f t="shared" si="93"/>
        <v>0.19295633082942146</v>
      </c>
      <c r="AD336" s="1" t="s">
        <v>10</v>
      </c>
      <c r="AE336" s="8">
        <v>1962</v>
      </c>
      <c r="AF336" s="1" t="s">
        <v>1704</v>
      </c>
      <c r="AG336" s="11" t="s">
        <v>1003</v>
      </c>
      <c r="AH336" s="1" t="s">
        <v>0</v>
      </c>
      <c r="AI336" s="13" t="s">
        <v>355</v>
      </c>
    </row>
    <row r="337" spans="1:35" ht="15.75">
      <c r="A337" s="1" t="s">
        <v>928</v>
      </c>
      <c r="B337" s="1" t="s">
        <v>1058</v>
      </c>
      <c r="C337" s="6" t="s">
        <v>1121</v>
      </c>
      <c r="D337" s="6" t="s">
        <v>1137</v>
      </c>
      <c r="E337" s="6" t="s">
        <v>1975</v>
      </c>
      <c r="F337" s="6" t="s">
        <v>1913</v>
      </c>
      <c r="G337" s="1" t="s">
        <v>1544</v>
      </c>
      <c r="H337" s="1">
        <v>17.4</v>
      </c>
      <c r="I337" s="1" t="s">
        <v>164</v>
      </c>
      <c r="J337" s="1" t="s">
        <v>415</v>
      </c>
      <c r="K337" s="1">
        <v>40</v>
      </c>
      <c r="L337" s="1" t="s">
        <v>1810</v>
      </c>
      <c r="M337" s="1"/>
      <c r="N337" s="1"/>
      <c r="O337" s="1"/>
      <c r="P337" s="1">
        <v>0.08</v>
      </c>
      <c r="Q337" s="1">
        <v>0.0545</v>
      </c>
      <c r="R337" s="1">
        <f>(4/3)*PI()*((Q337/2)^2)*(P337/2)</f>
        <v>0.00012441754105766776</v>
      </c>
      <c r="S337" s="1">
        <v>2.085</v>
      </c>
      <c r="T337" s="1">
        <v>0.9</v>
      </c>
      <c r="U337" s="1">
        <f t="shared" si="89"/>
        <v>0.884279792169187</v>
      </c>
      <c r="V337" s="1">
        <v>4.4</v>
      </c>
      <c r="W337" s="1">
        <v>0.895</v>
      </c>
      <c r="X337" s="1">
        <f t="shared" si="90"/>
        <v>5.295</v>
      </c>
      <c r="Y337" s="1">
        <v>1.145</v>
      </c>
      <c r="Z337" s="1">
        <f>(PI()*(1/3)*((Y337/2)^2)*W337)*2</f>
        <v>0.6143737208769899</v>
      </c>
      <c r="AA337" s="1">
        <f t="shared" si="91"/>
        <v>5.144950880416805</v>
      </c>
      <c r="AB337" s="1">
        <f>PI()*((Y337/2)^2)*V337</f>
        <v>4.530577159539815</v>
      </c>
      <c r="AC337" s="1">
        <f t="shared" si="93"/>
        <v>5.818238668324601</v>
      </c>
      <c r="AD337" s="1" t="s">
        <v>1236</v>
      </c>
      <c r="AE337" s="8">
        <v>1934</v>
      </c>
      <c r="AF337" s="1" t="s">
        <v>87</v>
      </c>
      <c r="AG337" s="11" t="s">
        <v>1237</v>
      </c>
      <c r="AH337" s="1"/>
      <c r="AI337" s="13" t="s">
        <v>355</v>
      </c>
    </row>
    <row r="338" spans="1:35" ht="15.75">
      <c r="A338" s="1" t="s">
        <v>1019</v>
      </c>
      <c r="B338" s="1" t="s">
        <v>1058</v>
      </c>
      <c r="C338" s="6" t="s">
        <v>1121</v>
      </c>
      <c r="D338" s="6" t="s">
        <v>1137</v>
      </c>
      <c r="E338" s="6" t="s">
        <v>1975</v>
      </c>
      <c r="F338" s="6" t="s">
        <v>1913</v>
      </c>
      <c r="G338" s="1" t="s">
        <v>238</v>
      </c>
      <c r="H338" s="1">
        <v>17.4</v>
      </c>
      <c r="I338" s="1" t="s">
        <v>164</v>
      </c>
      <c r="J338" s="1" t="s">
        <v>415</v>
      </c>
      <c r="K338" s="1">
        <v>41</v>
      </c>
      <c r="L338" s="1" t="s">
        <v>1017</v>
      </c>
      <c r="M338" s="1"/>
      <c r="N338" s="1"/>
      <c r="O338" s="1"/>
      <c r="P338" s="1">
        <v>0.072</v>
      </c>
      <c r="Q338" s="1">
        <v>0.0385</v>
      </c>
      <c r="R338" s="1">
        <f>(4/3)*PI()*((Q338/2)^2)*(P338/2)</f>
        <v>5.5879508529401644E-05</v>
      </c>
      <c r="S338" s="1">
        <v>6</v>
      </c>
      <c r="T338" s="1">
        <v>0.8125</v>
      </c>
      <c r="U338" s="1">
        <f t="shared" si="89"/>
        <v>2.0739420252213865</v>
      </c>
      <c r="V338" s="1">
        <v>15</v>
      </c>
      <c r="W338" s="1"/>
      <c r="X338" s="1">
        <f t="shared" si="90"/>
        <v>15</v>
      </c>
      <c r="Y338" s="1">
        <v>1.1</v>
      </c>
      <c r="Z338" s="1"/>
      <c r="AA338" s="1">
        <f t="shared" si="91"/>
        <v>14.265718375284019</v>
      </c>
      <c r="AB338" s="1">
        <f>(PI()*((Y338/2)^2)*V338)+2*((1/3)*PI()*((0.1514/2)^2)*0.895)</f>
        <v>14.265718375284019</v>
      </c>
      <c r="AC338" s="1">
        <f t="shared" si="93"/>
        <v>6.878552149383829</v>
      </c>
      <c r="AD338" s="1" t="s">
        <v>1018</v>
      </c>
      <c r="AE338" s="8">
        <v>1946</v>
      </c>
      <c r="AF338" s="1" t="s">
        <v>1708</v>
      </c>
      <c r="AG338" s="11" t="s">
        <v>1118</v>
      </c>
      <c r="AH338" s="1"/>
      <c r="AI338" s="13" t="s">
        <v>1619</v>
      </c>
    </row>
    <row r="339" spans="1:35" ht="15.75">
      <c r="A339" s="1" t="s">
        <v>1022</v>
      </c>
      <c r="B339" s="1" t="s">
        <v>239</v>
      </c>
      <c r="C339" s="6" t="s">
        <v>1121</v>
      </c>
      <c r="D339" s="6" t="s">
        <v>1137</v>
      </c>
      <c r="E339" s="6" t="s">
        <v>1975</v>
      </c>
      <c r="F339" s="6" t="s">
        <v>1913</v>
      </c>
      <c r="G339" s="1" t="s">
        <v>903</v>
      </c>
      <c r="H339" s="1">
        <v>18</v>
      </c>
      <c r="I339" s="1" t="s">
        <v>164</v>
      </c>
      <c r="J339" s="1" t="s">
        <v>415</v>
      </c>
      <c r="K339" s="1">
        <v>28.44</v>
      </c>
      <c r="L339" s="1" t="s">
        <v>1808</v>
      </c>
      <c r="M339" s="1"/>
      <c r="N339" s="1"/>
      <c r="O339" s="1"/>
      <c r="P339" s="1">
        <v>0.073</v>
      </c>
      <c r="Q339" s="1">
        <v>0.036</v>
      </c>
      <c r="R339" s="1">
        <f>(4/3)*PI()*((Q339/2)^2)*(P339/2)</f>
        <v>4.953663296180385E-05</v>
      </c>
      <c r="S339" s="1">
        <v>4</v>
      </c>
      <c r="T339" s="1">
        <v>1.3</v>
      </c>
      <c r="U339" s="1">
        <f t="shared" si="89"/>
        <v>3.5395277230445004</v>
      </c>
      <c r="V339" s="1">
        <v>0.8</v>
      </c>
      <c r="W339" s="1"/>
      <c r="X339" s="1">
        <f t="shared" si="90"/>
        <v>0.8</v>
      </c>
      <c r="Y339" s="1">
        <v>0.5</v>
      </c>
      <c r="Z339" s="1"/>
      <c r="AA339" s="1">
        <f t="shared" si="91"/>
        <v>0.16782134229981996</v>
      </c>
      <c r="AB339" s="1">
        <f>(PI()*((Y339/2)^2)*V339)+2*((1/3)*PI()*((0.1514/2)^2)*0.895)</f>
        <v>0.16782134229981996</v>
      </c>
      <c r="AC339" s="1">
        <f t="shared" si="93"/>
        <v>0.047413484349112425</v>
      </c>
      <c r="AD339" s="1" t="s">
        <v>10</v>
      </c>
      <c r="AE339" s="8">
        <v>1967</v>
      </c>
      <c r="AF339" s="1" t="s">
        <v>1704</v>
      </c>
      <c r="AG339" s="9" t="s">
        <v>904</v>
      </c>
      <c r="AH339" s="13" t="s">
        <v>1174</v>
      </c>
      <c r="AI339" s="13" t="s">
        <v>1618</v>
      </c>
    </row>
    <row r="340" spans="1:35" ht="15.75">
      <c r="A340" s="1" t="s">
        <v>1227</v>
      </c>
      <c r="B340" s="1" t="s">
        <v>1109</v>
      </c>
      <c r="C340" s="5" t="s">
        <v>1318</v>
      </c>
      <c r="D340" s="5" t="s">
        <v>990</v>
      </c>
      <c r="E340" s="5" t="s">
        <v>1912</v>
      </c>
      <c r="F340" s="6" t="s">
        <v>1913</v>
      </c>
      <c r="G340" s="1" t="s">
        <v>1319</v>
      </c>
      <c r="H340" s="1">
        <v>2</v>
      </c>
      <c r="I340" s="1" t="s">
        <v>1329</v>
      </c>
      <c r="J340" s="1" t="s">
        <v>415</v>
      </c>
      <c r="K340" s="1">
        <v>42</v>
      </c>
      <c r="L340" s="1" t="s">
        <v>1811</v>
      </c>
      <c r="M340" s="1"/>
      <c r="N340" s="1"/>
      <c r="O340" s="1"/>
      <c r="P340" s="1"/>
      <c r="Q340" s="1"/>
      <c r="R340" s="1"/>
      <c r="S340" s="1">
        <v>0.13</v>
      </c>
      <c r="T340" s="1">
        <v>0.065</v>
      </c>
      <c r="U340" s="1">
        <f t="shared" si="89"/>
        <v>0.0002875866274973657</v>
      </c>
      <c r="V340" s="1">
        <v>0.0355</v>
      </c>
      <c r="W340" s="1"/>
      <c r="X340" s="1">
        <f t="shared" si="90"/>
        <v>0.0355</v>
      </c>
      <c r="Y340" s="1">
        <v>0.0205</v>
      </c>
      <c r="Z340" s="1"/>
      <c r="AA340" s="1">
        <f t="shared" si="91"/>
        <v>1.1717257024956106E-05</v>
      </c>
      <c r="AB340" s="1">
        <f aca="true" t="shared" si="94" ref="AB340:AB351">PI()*((Y340/2)^2)*V340</f>
        <v>1.1717257024956106E-05</v>
      </c>
      <c r="AC340" s="1">
        <f t="shared" si="93"/>
        <v>0.04074340009103322</v>
      </c>
      <c r="AD340" s="1" t="s">
        <v>1230</v>
      </c>
      <c r="AE340" s="8">
        <v>1973</v>
      </c>
      <c r="AF340" s="1" t="s">
        <v>1426</v>
      </c>
      <c r="AG340" s="1" t="s">
        <v>1231</v>
      </c>
      <c r="AH340" s="1"/>
      <c r="AI340" s="13" t="s">
        <v>1413</v>
      </c>
    </row>
    <row r="341" spans="1:35" ht="15.75">
      <c r="A341" s="1" t="s">
        <v>627</v>
      </c>
      <c r="B341" s="1" t="s">
        <v>628</v>
      </c>
      <c r="C341" s="5" t="s">
        <v>838</v>
      </c>
      <c r="D341" s="5" t="s">
        <v>732</v>
      </c>
      <c r="E341" s="5" t="s">
        <v>1978</v>
      </c>
      <c r="F341" s="6" t="s">
        <v>1913</v>
      </c>
      <c r="G341" s="1" t="s">
        <v>1479</v>
      </c>
      <c r="H341" s="1">
        <v>22</v>
      </c>
      <c r="I341" s="1" t="s">
        <v>1749</v>
      </c>
      <c r="J341" s="1" t="s">
        <v>415</v>
      </c>
      <c r="K341" s="1">
        <v>16.39</v>
      </c>
      <c r="L341" s="1" t="s">
        <v>1812</v>
      </c>
      <c r="M341" s="1"/>
      <c r="N341" s="1"/>
      <c r="O341" s="1"/>
      <c r="P341" s="1"/>
      <c r="Q341" s="1"/>
      <c r="R341" s="1"/>
      <c r="S341" s="1">
        <v>0.6635</v>
      </c>
      <c r="T341" s="1">
        <v>0.5075</v>
      </c>
      <c r="U341" s="1">
        <f t="shared" si="89"/>
        <v>0.08947704699749186</v>
      </c>
      <c r="V341" s="1">
        <v>1.08</v>
      </c>
      <c r="W341" s="1"/>
      <c r="X341" s="1">
        <f t="shared" si="90"/>
        <v>1.08</v>
      </c>
      <c r="Y341" s="1">
        <v>0.0895</v>
      </c>
      <c r="Z341" s="1"/>
      <c r="AA341" s="1">
        <f t="shared" si="91"/>
        <v>0.006794534489422763</v>
      </c>
      <c r="AB341" s="1">
        <f t="shared" si="94"/>
        <v>0.006794534489422763</v>
      </c>
      <c r="AC341" s="1">
        <f t="shared" si="93"/>
        <v>0.07593606089406618</v>
      </c>
      <c r="AD341" s="1" t="s">
        <v>1273</v>
      </c>
      <c r="AE341" s="8">
        <v>1973</v>
      </c>
      <c r="AF341" s="1" t="s">
        <v>1704</v>
      </c>
      <c r="AG341" s="9" t="s">
        <v>629</v>
      </c>
      <c r="AH341" s="1"/>
      <c r="AI341" s="13" t="s">
        <v>335</v>
      </c>
    </row>
    <row r="342" spans="1:35" ht="15.75">
      <c r="A342" s="1" t="s">
        <v>463</v>
      </c>
      <c r="B342" s="1" t="s">
        <v>464</v>
      </c>
      <c r="C342" s="5" t="s">
        <v>1112</v>
      </c>
      <c r="D342" s="5" t="s">
        <v>986</v>
      </c>
      <c r="E342" s="5" t="s">
        <v>1972</v>
      </c>
      <c r="F342" s="6" t="s">
        <v>1913</v>
      </c>
      <c r="G342" s="1" t="s">
        <v>642</v>
      </c>
      <c r="H342" s="1">
        <v>4</v>
      </c>
      <c r="I342" s="1" t="s">
        <v>1759</v>
      </c>
      <c r="J342" s="1" t="s">
        <v>165</v>
      </c>
      <c r="K342" s="1">
        <v>53.2</v>
      </c>
      <c r="L342" s="1" t="s">
        <v>1813</v>
      </c>
      <c r="M342" s="1"/>
      <c r="N342" s="1"/>
      <c r="O342" s="1"/>
      <c r="P342" s="1">
        <v>0.108</v>
      </c>
      <c r="Q342" s="1">
        <v>0.06</v>
      </c>
      <c r="R342" s="1">
        <f>(4/3)*PI()*((Q342/2)^2)*(P342/2)</f>
        <v>0.00020357520395261858</v>
      </c>
      <c r="S342" s="1">
        <v>1.13</v>
      </c>
      <c r="T342" s="1">
        <v>0.33</v>
      </c>
      <c r="U342" s="1">
        <f t="shared" si="89"/>
        <v>0.06443249452879986</v>
      </c>
      <c r="V342" s="1">
        <v>0.6995</v>
      </c>
      <c r="W342" s="1"/>
      <c r="X342" s="1">
        <f t="shared" si="90"/>
        <v>0.6995</v>
      </c>
      <c r="Y342" s="1">
        <v>0.0895</v>
      </c>
      <c r="Z342" s="1"/>
      <c r="AA342" s="1">
        <f t="shared" si="91"/>
        <v>0.00440071932902891</v>
      </c>
      <c r="AB342" s="1">
        <f t="shared" si="94"/>
        <v>0.00440071932902891</v>
      </c>
      <c r="AC342" s="1">
        <f t="shared" si="93"/>
        <v>0.06829968886369732</v>
      </c>
      <c r="AD342" s="1" t="s">
        <v>59</v>
      </c>
      <c r="AE342" s="8">
        <v>1968</v>
      </c>
      <c r="AF342" s="13" t="s">
        <v>1426</v>
      </c>
      <c r="AG342" s="13" t="s">
        <v>549</v>
      </c>
      <c r="AH342" s="1"/>
      <c r="AI342" s="13" t="s">
        <v>727</v>
      </c>
    </row>
    <row r="343" spans="1:35" ht="15.75">
      <c r="A343" s="1" t="s">
        <v>157</v>
      </c>
      <c r="B343" s="1" t="s">
        <v>464</v>
      </c>
      <c r="C343" s="5" t="s">
        <v>1112</v>
      </c>
      <c r="D343" s="5" t="s">
        <v>986</v>
      </c>
      <c r="E343" s="5" t="s">
        <v>1972</v>
      </c>
      <c r="F343" s="6" t="s">
        <v>1913</v>
      </c>
      <c r="G343" s="1" t="s">
        <v>550</v>
      </c>
      <c r="H343" s="1">
        <v>4.5</v>
      </c>
      <c r="I343" s="1" t="s">
        <v>1759</v>
      </c>
      <c r="J343" s="1" t="s">
        <v>165</v>
      </c>
      <c r="K343" s="1">
        <v>37.5</v>
      </c>
      <c r="L343" s="1" t="s">
        <v>1814</v>
      </c>
      <c r="M343" s="1"/>
      <c r="N343" s="1"/>
      <c r="O343" s="1"/>
      <c r="P343" s="1">
        <v>0.1025</v>
      </c>
      <c r="Q343" s="1">
        <v>0.059</v>
      </c>
      <c r="R343" s="1">
        <f>(4/3)*PI()*((Q343/2)^2)*(P343/2)</f>
        <v>0.00018682135213041198</v>
      </c>
      <c r="S343" s="1">
        <v>0.58</v>
      </c>
      <c r="T343" s="1">
        <v>0.22</v>
      </c>
      <c r="U343" s="1">
        <f t="shared" si="89"/>
        <v>0.014698464828595442</v>
      </c>
      <c r="V343" s="1">
        <v>0.5</v>
      </c>
      <c r="W343" s="1"/>
      <c r="X343" s="1">
        <f t="shared" si="90"/>
        <v>0.5</v>
      </c>
      <c r="Y343" s="1">
        <v>0.076</v>
      </c>
      <c r="Z343" s="1"/>
      <c r="AA343" s="1">
        <f t="shared" si="91"/>
        <v>0.0022682298958918304</v>
      </c>
      <c r="AB343" s="1">
        <f t="shared" si="94"/>
        <v>0.0022682298958918304</v>
      </c>
      <c r="AC343" s="1">
        <f t="shared" si="93"/>
        <v>0.15431746936449134</v>
      </c>
      <c r="AD343" s="1" t="s">
        <v>768</v>
      </c>
      <c r="AE343" s="8">
        <v>1957</v>
      </c>
      <c r="AF343" s="1" t="s">
        <v>1426</v>
      </c>
      <c r="AG343" s="9" t="s">
        <v>551</v>
      </c>
      <c r="AH343" s="1"/>
      <c r="AI343" s="13" t="s">
        <v>351</v>
      </c>
    </row>
    <row r="344" spans="1:35" ht="15.75">
      <c r="A344" s="1" t="s">
        <v>506</v>
      </c>
      <c r="B344" s="1" t="s">
        <v>1028</v>
      </c>
      <c r="C344" s="5" t="s">
        <v>1112</v>
      </c>
      <c r="D344" s="5" t="s">
        <v>986</v>
      </c>
      <c r="E344" s="5" t="s">
        <v>1972</v>
      </c>
      <c r="F344" s="6" t="s">
        <v>1913</v>
      </c>
      <c r="G344" s="1" t="s">
        <v>642</v>
      </c>
      <c r="H344" s="1">
        <v>4</v>
      </c>
      <c r="I344" s="1" t="s">
        <v>1759</v>
      </c>
      <c r="J344" s="1" t="s">
        <v>165</v>
      </c>
      <c r="K344" s="1">
        <v>53.2</v>
      </c>
      <c r="L344" s="1" t="s">
        <v>1815</v>
      </c>
      <c r="M344" s="1"/>
      <c r="N344" s="1"/>
      <c r="O344" s="1"/>
      <c r="P344" s="1">
        <v>0.103</v>
      </c>
      <c r="Q344" s="1">
        <v>0.062</v>
      </c>
      <c r="R344" s="1">
        <f>(4/3)*PI()*((Q344/2)^2)*(P344/2)</f>
        <v>0.00020730951042018564</v>
      </c>
      <c r="S344" s="1">
        <v>0.385</v>
      </c>
      <c r="T344" s="1">
        <v>0.173</v>
      </c>
      <c r="U344" s="1">
        <f t="shared" si="89"/>
        <v>0.0060332532856293706</v>
      </c>
      <c r="V344" s="1">
        <v>0.452</v>
      </c>
      <c r="W344" s="1"/>
      <c r="X344" s="1">
        <f t="shared" si="90"/>
        <v>0.452</v>
      </c>
      <c r="Y344" s="1">
        <v>0.037</v>
      </c>
      <c r="Z344" s="1"/>
      <c r="AA344" s="1">
        <f t="shared" si="91"/>
        <v>0.0004859949587323802</v>
      </c>
      <c r="AB344" s="1">
        <f t="shared" si="94"/>
        <v>0.0004859949587323802</v>
      </c>
      <c r="AC344" s="1">
        <f t="shared" si="93"/>
        <v>0.08055271935789163</v>
      </c>
      <c r="AD344" s="1" t="s">
        <v>59</v>
      </c>
      <c r="AE344" s="8">
        <v>1968</v>
      </c>
      <c r="AF344" s="1" t="s">
        <v>1426</v>
      </c>
      <c r="AG344" s="1" t="s">
        <v>507</v>
      </c>
      <c r="AH344" s="1"/>
      <c r="AI344" s="13" t="s">
        <v>727</v>
      </c>
    </row>
    <row r="345" spans="1:35" ht="15.75">
      <c r="A345" s="1" t="s">
        <v>1025</v>
      </c>
      <c r="B345" s="1" t="s">
        <v>1028</v>
      </c>
      <c r="C345" s="5" t="s">
        <v>1112</v>
      </c>
      <c r="D345" s="5" t="s">
        <v>986</v>
      </c>
      <c r="E345" s="5" t="s">
        <v>1972</v>
      </c>
      <c r="F345" s="6" t="s">
        <v>1913</v>
      </c>
      <c r="G345" s="1" t="s">
        <v>1172</v>
      </c>
      <c r="H345" s="1">
        <v>16</v>
      </c>
      <c r="I345" s="1" t="s">
        <v>164</v>
      </c>
      <c r="J345" s="1" t="s">
        <v>415</v>
      </c>
      <c r="K345" s="1">
        <v>45.58</v>
      </c>
      <c r="L345" s="1" t="s">
        <v>1760</v>
      </c>
      <c r="M345" s="1"/>
      <c r="N345" s="1"/>
      <c r="O345" s="1"/>
      <c r="P345" s="1">
        <v>0.085</v>
      </c>
      <c r="Q345" s="1">
        <v>0.0475</v>
      </c>
      <c r="R345" s="1">
        <f>(4/3)*PI()*((Q345/2)^2)*(P345/2)</f>
        <v>0.00010041642768271125</v>
      </c>
      <c r="S345" s="1">
        <v>0.3233</v>
      </c>
      <c r="T345" s="1">
        <v>0.1633</v>
      </c>
      <c r="U345" s="1">
        <f t="shared" si="89"/>
        <v>0.004514157383109593</v>
      </c>
      <c r="V345" s="1">
        <v>0.6533</v>
      </c>
      <c r="W345" s="1"/>
      <c r="X345" s="1">
        <f t="shared" si="90"/>
        <v>0.6533</v>
      </c>
      <c r="Y345" s="1">
        <v>0.0633</v>
      </c>
      <c r="Z345" s="1"/>
      <c r="AA345" s="1">
        <f t="shared" si="91"/>
        <v>0.002055937743863028</v>
      </c>
      <c r="AB345" s="1">
        <f t="shared" si="94"/>
        <v>0.002055937743863028</v>
      </c>
      <c r="AC345" s="1">
        <f t="shared" si="93"/>
        <v>0.4554421942743139</v>
      </c>
      <c r="AD345" s="1" t="s">
        <v>1248</v>
      </c>
      <c r="AE345" s="8">
        <v>1939</v>
      </c>
      <c r="AF345" s="1" t="s">
        <v>1704</v>
      </c>
      <c r="AG345" s="9" t="s">
        <v>1029</v>
      </c>
      <c r="AH345" s="1"/>
      <c r="AI345" s="13" t="s">
        <v>342</v>
      </c>
    </row>
    <row r="346" spans="1:35" ht="15.75">
      <c r="A346" s="1" t="s">
        <v>494</v>
      </c>
      <c r="B346" s="1" t="s">
        <v>503</v>
      </c>
      <c r="C346" s="5" t="s">
        <v>1451</v>
      </c>
      <c r="D346" s="6" t="s">
        <v>163</v>
      </c>
      <c r="E346" s="6" t="s">
        <v>1914</v>
      </c>
      <c r="F346" s="6" t="s">
        <v>1913</v>
      </c>
      <c r="G346" s="1" t="s">
        <v>158</v>
      </c>
      <c r="H346" s="1">
        <v>3.9</v>
      </c>
      <c r="I346" s="1" t="s">
        <v>164</v>
      </c>
      <c r="J346" s="1" t="s">
        <v>165</v>
      </c>
      <c r="K346" s="1">
        <v>55</v>
      </c>
      <c r="L346" s="1" t="s">
        <v>1816</v>
      </c>
      <c r="M346" s="1"/>
      <c r="N346" s="1"/>
      <c r="O346" s="1"/>
      <c r="P346" s="1"/>
      <c r="Q346" s="1"/>
      <c r="R346" s="1"/>
      <c r="S346" s="1">
        <v>0.089</v>
      </c>
      <c r="T346" s="1">
        <v>0.078</v>
      </c>
      <c r="U346" s="1">
        <f t="shared" si="89"/>
        <v>0.00028351617061586447</v>
      </c>
      <c r="V346" s="1">
        <v>0.15</v>
      </c>
      <c r="W346" s="1"/>
      <c r="X346" s="1">
        <f t="shared" si="90"/>
        <v>0.15</v>
      </c>
      <c r="Y346" s="1">
        <v>0.019</v>
      </c>
      <c r="Z346" s="1"/>
      <c r="AA346" s="1">
        <f t="shared" si="91"/>
        <v>4.252931054797182E-05</v>
      </c>
      <c r="AB346" s="1">
        <f t="shared" si="94"/>
        <v>4.252931054797182E-05</v>
      </c>
      <c r="AC346" s="1">
        <f t="shared" si="93"/>
        <v>0.15000664849411605</v>
      </c>
      <c r="AD346" s="1" t="s">
        <v>783</v>
      </c>
      <c r="AE346" s="8">
        <v>1990</v>
      </c>
      <c r="AF346" s="1" t="s">
        <v>1704</v>
      </c>
      <c r="AG346" s="1" t="s">
        <v>504</v>
      </c>
      <c r="AH346" s="1"/>
      <c r="AI346" s="13" t="s">
        <v>252</v>
      </c>
    </row>
    <row r="347" spans="1:35" ht="15.75">
      <c r="A347" s="1" t="s">
        <v>505</v>
      </c>
      <c r="B347" s="1" t="s">
        <v>503</v>
      </c>
      <c r="C347" s="5" t="s">
        <v>1451</v>
      </c>
      <c r="D347" s="6" t="s">
        <v>163</v>
      </c>
      <c r="E347" s="6" t="s">
        <v>1914</v>
      </c>
      <c r="F347" s="6" t="s">
        <v>1913</v>
      </c>
      <c r="G347" s="1" t="s">
        <v>709</v>
      </c>
      <c r="H347" s="1">
        <v>7</v>
      </c>
      <c r="I347" s="1" t="s">
        <v>164</v>
      </c>
      <c r="J347" s="1" t="s">
        <v>165</v>
      </c>
      <c r="K347" s="1">
        <v>22.57</v>
      </c>
      <c r="L347" s="1" t="s">
        <v>1817</v>
      </c>
      <c r="M347" s="1"/>
      <c r="N347" s="1"/>
      <c r="O347" s="1"/>
      <c r="P347" s="1">
        <v>0.02</v>
      </c>
      <c r="Q347" s="1">
        <v>0.011</v>
      </c>
      <c r="R347" s="1">
        <f>(4/3)*PI()*((Q347/2)^2)*(P347/2)</f>
        <v>1.267109036947883E-06</v>
      </c>
      <c r="S347" s="1">
        <v>0.161</v>
      </c>
      <c r="T347" s="1">
        <v>0.141</v>
      </c>
      <c r="U347" s="1">
        <f t="shared" si="89"/>
        <v>0.0016759564284848341</v>
      </c>
      <c r="V347" s="1">
        <v>0.262</v>
      </c>
      <c r="W347" s="1"/>
      <c r="X347" s="1">
        <f t="shared" si="90"/>
        <v>0.262</v>
      </c>
      <c r="Y347" s="1">
        <v>0.025</v>
      </c>
      <c r="Z347" s="1"/>
      <c r="AA347" s="1">
        <f t="shared" si="91"/>
        <v>0.00012860894925633218</v>
      </c>
      <c r="AB347" s="1">
        <f t="shared" si="94"/>
        <v>0.00012860894925633218</v>
      </c>
      <c r="AC347" s="1">
        <f t="shared" si="93"/>
        <v>0.07673764488770297</v>
      </c>
      <c r="AD347" s="1" t="s">
        <v>26</v>
      </c>
      <c r="AE347" s="8">
        <v>2009</v>
      </c>
      <c r="AF347" s="1" t="s">
        <v>435</v>
      </c>
      <c r="AG347" s="9" t="s">
        <v>436</v>
      </c>
      <c r="AH347" s="1"/>
      <c r="AI347" s="13" t="s">
        <v>592</v>
      </c>
    </row>
    <row r="348" spans="1:35" ht="15.75">
      <c r="A348" s="1" t="s">
        <v>437</v>
      </c>
      <c r="B348" s="1" t="s">
        <v>503</v>
      </c>
      <c r="C348" s="5" t="s">
        <v>1451</v>
      </c>
      <c r="D348" s="6" t="s">
        <v>163</v>
      </c>
      <c r="E348" s="6" t="s">
        <v>1914</v>
      </c>
      <c r="F348" s="6" t="s">
        <v>1913</v>
      </c>
      <c r="G348" s="1" t="s">
        <v>1341</v>
      </c>
      <c r="H348" s="1">
        <v>32</v>
      </c>
      <c r="I348" s="1" t="s">
        <v>164</v>
      </c>
      <c r="J348" s="1" t="s">
        <v>165</v>
      </c>
      <c r="K348" s="1">
        <v>33.38</v>
      </c>
      <c r="L348" s="1" t="s">
        <v>1818</v>
      </c>
      <c r="M348" s="1"/>
      <c r="N348" s="1"/>
      <c r="O348" s="1"/>
      <c r="P348" s="1">
        <v>0.028</v>
      </c>
      <c r="Q348" s="1">
        <v>0.014</v>
      </c>
      <c r="R348" s="1">
        <f>(4/3)*PI()*((Q348/2)^2)*(P348/2)</f>
        <v>2.873510080483464E-06</v>
      </c>
      <c r="S348" s="1">
        <v>0.072</v>
      </c>
      <c r="T348" s="1">
        <v>0.04</v>
      </c>
      <c r="U348" s="1">
        <f t="shared" si="89"/>
        <v>6.031857894892402E-05</v>
      </c>
      <c r="V348" s="1">
        <v>0.066</v>
      </c>
      <c r="W348" s="1"/>
      <c r="X348" s="1">
        <f t="shared" si="90"/>
        <v>0.066</v>
      </c>
      <c r="Y348" s="1">
        <v>0.007</v>
      </c>
      <c r="Z348" s="1"/>
      <c r="AA348" s="1">
        <f t="shared" si="91"/>
        <v>2.539977660427348E-06</v>
      </c>
      <c r="AB348" s="1">
        <f t="shared" si="94"/>
        <v>2.539977660427348E-06</v>
      </c>
      <c r="AC348" s="1">
        <f t="shared" si="93"/>
        <v>0.04210937500000001</v>
      </c>
      <c r="AD348" s="1" t="s">
        <v>1159</v>
      </c>
      <c r="AE348" s="8">
        <v>1951</v>
      </c>
      <c r="AF348" s="1" t="s">
        <v>1704</v>
      </c>
      <c r="AG348" s="9" t="s">
        <v>438</v>
      </c>
      <c r="AH348" s="1" t="s">
        <v>89</v>
      </c>
      <c r="AI348" s="13" t="s">
        <v>1483</v>
      </c>
    </row>
    <row r="349" spans="1:35" ht="15.75">
      <c r="A349" s="1" t="s">
        <v>630</v>
      </c>
      <c r="B349" s="1" t="s">
        <v>897</v>
      </c>
      <c r="C349" s="5" t="s">
        <v>1293</v>
      </c>
      <c r="D349" s="6" t="s">
        <v>891</v>
      </c>
      <c r="E349" s="6" t="s">
        <v>1978</v>
      </c>
      <c r="F349" s="6" t="s">
        <v>1913</v>
      </c>
      <c r="G349" s="1" t="s">
        <v>938</v>
      </c>
      <c r="H349" s="1">
        <v>3.8</v>
      </c>
      <c r="I349" s="1" t="s">
        <v>1749</v>
      </c>
      <c r="J349" s="1" t="s">
        <v>415</v>
      </c>
      <c r="K349" s="1">
        <v>45.58</v>
      </c>
      <c r="L349" s="1" t="s">
        <v>1760</v>
      </c>
      <c r="M349" s="1"/>
      <c r="N349" s="1"/>
      <c r="O349" s="1"/>
      <c r="P349" s="1">
        <v>0.0195</v>
      </c>
      <c r="Q349" s="1">
        <v>0.0125</v>
      </c>
      <c r="R349" s="1">
        <f>(4/3)*PI()*((Q349/2)^2)*(P349/2)</f>
        <v>1.595340019401067E-06</v>
      </c>
      <c r="S349" s="1">
        <v>0.255</v>
      </c>
      <c r="T349" s="1">
        <v>0.15</v>
      </c>
      <c r="U349" s="1">
        <f t="shared" si="89"/>
        <v>0.0030041479749952395</v>
      </c>
      <c r="V349" s="1">
        <v>0.455</v>
      </c>
      <c r="W349" s="1"/>
      <c r="X349" s="1">
        <f t="shared" si="90"/>
        <v>0.455</v>
      </c>
      <c r="Y349" s="1">
        <v>0.0417</v>
      </c>
      <c r="Z349" s="1"/>
      <c r="AA349" s="1">
        <f t="shared" si="91"/>
        <v>0.0006214030606193359</v>
      </c>
      <c r="AB349" s="1">
        <f t="shared" si="94"/>
        <v>0.0006214030606193359</v>
      </c>
      <c r="AC349" s="1">
        <f t="shared" si="93"/>
        <v>0.20684835294117648</v>
      </c>
      <c r="AD349" s="1" t="s">
        <v>701</v>
      </c>
      <c r="AE349" s="8">
        <v>1942</v>
      </c>
      <c r="AF349" s="1" t="s">
        <v>1704</v>
      </c>
      <c r="AG349" s="9" t="s">
        <v>702</v>
      </c>
      <c r="AH349" s="1"/>
      <c r="AI349" s="13" t="s">
        <v>1548</v>
      </c>
    </row>
    <row r="350" spans="1:35" ht="15.75">
      <c r="A350" s="1" t="s">
        <v>510</v>
      </c>
      <c r="B350" s="1" t="s">
        <v>511</v>
      </c>
      <c r="C350" s="5" t="s">
        <v>500</v>
      </c>
      <c r="D350" s="6" t="s">
        <v>990</v>
      </c>
      <c r="E350" s="6" t="s">
        <v>1912</v>
      </c>
      <c r="F350" s="6" t="s">
        <v>1913</v>
      </c>
      <c r="G350" s="1" t="s">
        <v>1341</v>
      </c>
      <c r="H350" s="1">
        <v>32</v>
      </c>
      <c r="I350" s="1" t="s">
        <v>164</v>
      </c>
      <c r="J350" s="1" t="s">
        <v>165</v>
      </c>
      <c r="K350" s="1">
        <v>33</v>
      </c>
      <c r="L350" s="1" t="s">
        <v>1819</v>
      </c>
      <c r="M350" s="1"/>
      <c r="N350" s="1"/>
      <c r="O350" s="1"/>
      <c r="P350" s="1"/>
      <c r="Q350" s="1"/>
      <c r="R350" s="1"/>
      <c r="S350" s="1">
        <v>0.117</v>
      </c>
      <c r="T350" s="1">
        <v>0.052</v>
      </c>
      <c r="U350" s="1">
        <f t="shared" si="89"/>
        <v>0.0001656498974384826</v>
      </c>
      <c r="V350" s="1">
        <v>0.078</v>
      </c>
      <c r="W350" s="1"/>
      <c r="X350" s="1">
        <f t="shared" si="90"/>
        <v>0.078</v>
      </c>
      <c r="Y350" s="1">
        <v>0.013</v>
      </c>
      <c r="Z350" s="1"/>
      <c r="AA350" s="1">
        <f t="shared" si="91"/>
        <v>1.0353118589905161E-05</v>
      </c>
      <c r="AB350" s="1">
        <f t="shared" si="94"/>
        <v>1.0353118589905161E-05</v>
      </c>
      <c r="AC350" s="1">
        <f t="shared" si="93"/>
        <v>0.06249999999999999</v>
      </c>
      <c r="AD350" s="1" t="s">
        <v>1159</v>
      </c>
      <c r="AE350" s="8">
        <v>1971</v>
      </c>
      <c r="AF350" s="1" t="s">
        <v>1708</v>
      </c>
      <c r="AG350" s="7" t="s">
        <v>512</v>
      </c>
      <c r="AH350" s="1"/>
      <c r="AI350" s="13" t="s">
        <v>1483</v>
      </c>
    </row>
    <row r="351" spans="1:35" ht="15.75">
      <c r="A351" s="1" t="s">
        <v>1047</v>
      </c>
      <c r="B351" s="1" t="s">
        <v>936</v>
      </c>
      <c r="C351" s="5" t="s">
        <v>686</v>
      </c>
      <c r="D351" s="6" t="s">
        <v>1326</v>
      </c>
      <c r="E351" s="6" t="s">
        <v>1912</v>
      </c>
      <c r="F351" s="6" t="s">
        <v>1913</v>
      </c>
      <c r="G351" s="1" t="s">
        <v>1471</v>
      </c>
      <c r="H351" s="1">
        <v>6.8</v>
      </c>
      <c r="I351" s="1" t="s">
        <v>164</v>
      </c>
      <c r="J351" s="1" t="s">
        <v>415</v>
      </c>
      <c r="K351" s="1">
        <v>30</v>
      </c>
      <c r="L351" s="1" t="s">
        <v>1820</v>
      </c>
      <c r="M351" s="1">
        <v>0.0313</v>
      </c>
      <c r="N351" s="1">
        <v>0.0159</v>
      </c>
      <c r="O351" s="1">
        <f>(4/3)*PI()*((N351/2)^2)*(M351/2)</f>
        <v>4.143212502166886E-06</v>
      </c>
      <c r="P351" s="1">
        <v>0.033</v>
      </c>
      <c r="Q351" s="1">
        <v>0.018</v>
      </c>
      <c r="R351" s="1">
        <f>(4/3)*PI()*((Q351/2)^2)*(P351/2)</f>
        <v>5.598318108697011E-06</v>
      </c>
      <c r="S351" s="1">
        <v>0.31</v>
      </c>
      <c r="T351" s="1">
        <v>0.07</v>
      </c>
      <c r="U351" s="1">
        <f t="shared" si="89"/>
        <v>0.000795346540133816</v>
      </c>
      <c r="V351" s="1">
        <v>0.38</v>
      </c>
      <c r="W351" s="1"/>
      <c r="X351" s="1">
        <f t="shared" si="90"/>
        <v>0.38</v>
      </c>
      <c r="Y351" s="1">
        <v>0.045</v>
      </c>
      <c r="Z351" s="1"/>
      <c r="AA351" s="1">
        <f t="shared" si="91"/>
        <v>0.0006043638867343364</v>
      </c>
      <c r="AB351" s="1">
        <f t="shared" si="94"/>
        <v>0.0006043638867343364</v>
      </c>
      <c r="AC351" s="1">
        <f t="shared" si="93"/>
        <v>0.7598749177090189</v>
      </c>
      <c r="AD351" s="1" t="s">
        <v>953</v>
      </c>
      <c r="AE351" s="8">
        <v>1935</v>
      </c>
      <c r="AF351" s="1" t="s">
        <v>1708</v>
      </c>
      <c r="AG351" s="11" t="s">
        <v>954</v>
      </c>
      <c r="AH351" s="1"/>
      <c r="AI351" s="13" t="s">
        <v>318</v>
      </c>
    </row>
    <row r="352" spans="1:35" ht="15.75">
      <c r="A352" s="1" t="s">
        <v>159</v>
      </c>
      <c r="B352" s="1" t="s">
        <v>936</v>
      </c>
      <c r="C352" s="5" t="s">
        <v>1203</v>
      </c>
      <c r="D352" s="5" t="s">
        <v>1326</v>
      </c>
      <c r="E352" s="5" t="s">
        <v>1912</v>
      </c>
      <c r="F352" s="6" t="s">
        <v>1913</v>
      </c>
      <c r="G352" s="1" t="s">
        <v>256</v>
      </c>
      <c r="H352" s="1">
        <v>11</v>
      </c>
      <c r="I352" s="1" t="s">
        <v>164</v>
      </c>
      <c r="J352" s="1" t="s">
        <v>415</v>
      </c>
      <c r="K352" s="1">
        <v>38.74</v>
      </c>
      <c r="L352" s="1" t="s">
        <v>1821</v>
      </c>
      <c r="M352" s="1"/>
      <c r="N352" s="1"/>
      <c r="O352" s="1"/>
      <c r="P352" s="1"/>
      <c r="Q352" s="1"/>
      <c r="R352" s="1"/>
      <c r="S352" s="1">
        <v>0.44</v>
      </c>
      <c r="T352" s="1">
        <v>0.2</v>
      </c>
      <c r="U352" s="1">
        <f t="shared" si="89"/>
        <v>0.009215338450530061</v>
      </c>
      <c r="V352" s="1"/>
      <c r="W352" s="1"/>
      <c r="X352" s="1"/>
      <c r="Y352" s="1">
        <v>0.0341</v>
      </c>
      <c r="Z352" s="1"/>
      <c r="AA352" s="1"/>
      <c r="AB352" s="1"/>
      <c r="AC352" s="1"/>
      <c r="AD352" s="1" t="s">
        <v>951</v>
      </c>
      <c r="AE352" s="8">
        <v>1928</v>
      </c>
      <c r="AF352" s="1" t="s">
        <v>1704</v>
      </c>
      <c r="AG352" s="9" t="s">
        <v>1144</v>
      </c>
      <c r="AH352" s="1" t="s">
        <v>440</v>
      </c>
      <c r="AI352" s="22" t="s">
        <v>325</v>
      </c>
    </row>
    <row r="353" spans="1:35" ht="15.75">
      <c r="A353" s="1" t="s">
        <v>939</v>
      </c>
      <c r="B353" s="1" t="s">
        <v>940</v>
      </c>
      <c r="C353" s="5" t="s">
        <v>1447</v>
      </c>
      <c r="D353" s="6" t="s">
        <v>1038</v>
      </c>
      <c r="E353" s="6" t="s">
        <v>1977</v>
      </c>
      <c r="F353" s="6" t="s">
        <v>1913</v>
      </c>
      <c r="G353" s="1" t="s">
        <v>1021</v>
      </c>
      <c r="H353" s="1">
        <v>115</v>
      </c>
      <c r="I353" s="1" t="s">
        <v>164</v>
      </c>
      <c r="J353" s="1" t="s">
        <v>415</v>
      </c>
      <c r="K353" s="1">
        <v>62.24</v>
      </c>
      <c r="L353" s="1" t="s">
        <v>1822</v>
      </c>
      <c r="M353" s="1"/>
      <c r="N353" s="1"/>
      <c r="O353" s="1"/>
      <c r="P353" s="1"/>
      <c r="Q353" s="1"/>
      <c r="R353" s="1"/>
      <c r="S353" s="1">
        <v>0.4525</v>
      </c>
      <c r="T353" s="1">
        <v>0.175</v>
      </c>
      <c r="U353" s="1">
        <f t="shared" si="89"/>
        <v>0.0072559336574708</v>
      </c>
      <c r="V353" s="1">
        <v>0.0517</v>
      </c>
      <c r="W353" s="1">
        <v>1.5</v>
      </c>
      <c r="X353" s="1">
        <f aca="true" t="shared" si="95" ref="X353:X390">V353+W353</f>
        <v>1.5517</v>
      </c>
      <c r="Y353" s="1">
        <v>0.1786</v>
      </c>
      <c r="Z353" s="1">
        <f>(PI()*(1/3)*((Y353/2)^2)*W353)*2</f>
        <v>0.025052599200125272</v>
      </c>
      <c r="AA353" s="1">
        <f aca="true" t="shared" si="96" ref="AA353:AA390">Z353+AB353</f>
        <v>0.026347818578771748</v>
      </c>
      <c r="AB353" s="1">
        <f>PI()*((Y353/2)^2)*V353</f>
        <v>0.0012952193786464766</v>
      </c>
      <c r="AC353" s="1">
        <f aca="true" t="shared" si="97" ref="AC353:AC390">AA353/U353</f>
        <v>3.631209961745406</v>
      </c>
      <c r="AD353" s="1" t="s">
        <v>27</v>
      </c>
      <c r="AE353" s="8">
        <v>1992</v>
      </c>
      <c r="AF353" s="1" t="s">
        <v>1771</v>
      </c>
      <c r="AG353" s="9"/>
      <c r="AH353" s="1" t="s">
        <v>1020</v>
      </c>
      <c r="AI353" s="13" t="s">
        <v>952</v>
      </c>
    </row>
    <row r="354" spans="1:35" ht="15.75">
      <c r="A354" s="1" t="s">
        <v>1126</v>
      </c>
      <c r="B354" s="1" t="s">
        <v>940</v>
      </c>
      <c r="C354" s="5" t="s">
        <v>1447</v>
      </c>
      <c r="D354" s="6" t="s">
        <v>1038</v>
      </c>
      <c r="E354" s="6" t="s">
        <v>1977</v>
      </c>
      <c r="F354" s="6" t="s">
        <v>1913</v>
      </c>
      <c r="G354" s="1" t="s">
        <v>1041</v>
      </c>
      <c r="H354" s="1">
        <v>85</v>
      </c>
      <c r="I354" s="1" t="s">
        <v>164</v>
      </c>
      <c r="J354" s="1" t="s">
        <v>415</v>
      </c>
      <c r="K354" s="1">
        <v>46</v>
      </c>
      <c r="L354" s="1" t="s">
        <v>1823</v>
      </c>
      <c r="M354" s="1">
        <v>0.06</v>
      </c>
      <c r="N354" s="1"/>
      <c r="O354" s="1"/>
      <c r="P354" s="1">
        <v>0.036</v>
      </c>
      <c r="Q354" s="1">
        <v>0.019</v>
      </c>
      <c r="R354" s="1">
        <f>(4/3)*PI()*((Q354/2)^2)*(P354/2)</f>
        <v>6.804689687675491E-06</v>
      </c>
      <c r="S354" s="1">
        <v>0.33</v>
      </c>
      <c r="T354" s="1">
        <v>0.0725</v>
      </c>
      <c r="U354" s="1">
        <f t="shared" si="89"/>
        <v>0.0009082148011987242</v>
      </c>
      <c r="V354" s="1">
        <v>0.045</v>
      </c>
      <c r="W354" s="1"/>
      <c r="X354" s="1">
        <f t="shared" si="95"/>
        <v>0.045</v>
      </c>
      <c r="Y354" s="1">
        <v>0.185</v>
      </c>
      <c r="Z354" s="1"/>
      <c r="AA354" s="1">
        <f t="shared" si="96"/>
        <v>0.001209611346402495</v>
      </c>
      <c r="AB354" s="1">
        <f>PI()*((Y354/2)^2)*V354</f>
        <v>0.001209611346402495</v>
      </c>
      <c r="AC354" s="1">
        <f t="shared" si="97"/>
        <v>1.3318560155658847</v>
      </c>
      <c r="AD354" s="1" t="s">
        <v>989</v>
      </c>
      <c r="AE354" s="8">
        <v>1952</v>
      </c>
      <c r="AF354" s="1" t="s">
        <v>1771</v>
      </c>
      <c r="AG354" s="11" t="s">
        <v>1051</v>
      </c>
      <c r="AH354" s="1"/>
      <c r="AI354" s="13" t="s">
        <v>964</v>
      </c>
    </row>
    <row r="355" spans="1:35" ht="15.75">
      <c r="A355" s="1" t="s">
        <v>965</v>
      </c>
      <c r="B355" s="1" t="s">
        <v>966</v>
      </c>
      <c r="C355" s="5" t="s">
        <v>973</v>
      </c>
      <c r="D355" s="5" t="s">
        <v>986</v>
      </c>
      <c r="E355" s="5" t="s">
        <v>1972</v>
      </c>
      <c r="F355" s="6" t="s">
        <v>1913</v>
      </c>
      <c r="G355" s="1" t="s">
        <v>1380</v>
      </c>
      <c r="H355" s="1">
        <v>20</v>
      </c>
      <c r="I355" s="1" t="s">
        <v>164</v>
      </c>
      <c r="J355" s="1" t="s">
        <v>415</v>
      </c>
      <c r="K355" s="1">
        <v>13.43</v>
      </c>
      <c r="L355" s="1" t="s">
        <v>1824</v>
      </c>
      <c r="M355" s="1">
        <v>0.0615</v>
      </c>
      <c r="N355" s="1">
        <v>0.035</v>
      </c>
      <c r="O355" s="1">
        <f>(4/3)*PI()*((N355/2)^2)*(M355/2)</f>
        <v>3.944662275663684E-05</v>
      </c>
      <c r="P355" s="1">
        <v>0.085</v>
      </c>
      <c r="Q355" s="1">
        <v>0.051</v>
      </c>
      <c r="R355" s="1">
        <f>(4/3)*PI()*((Q355/2)^2)*(P355/2)</f>
        <v>0.00011575983530314989</v>
      </c>
      <c r="S355" s="1">
        <v>0.401</v>
      </c>
      <c r="T355" s="1">
        <v>0.183</v>
      </c>
      <c r="U355" s="1">
        <f t="shared" si="89"/>
        <v>0.007031454557800583</v>
      </c>
      <c r="V355" s="1">
        <v>0.553</v>
      </c>
      <c r="W355" s="1"/>
      <c r="X355" s="1">
        <f t="shared" si="95"/>
        <v>0.553</v>
      </c>
      <c r="Y355" s="1">
        <v>0.0655</v>
      </c>
      <c r="Z355" s="1"/>
      <c r="AA355" s="1">
        <f t="shared" si="96"/>
        <v>0.0018633636221952945</v>
      </c>
      <c r="AB355" s="1">
        <f>PI()*((Y355/2)^2)*V355</f>
        <v>0.0018633636221952945</v>
      </c>
      <c r="AC355" s="1">
        <f t="shared" si="97"/>
        <v>0.2650040054839164</v>
      </c>
      <c r="AD355" s="1" t="s">
        <v>12</v>
      </c>
      <c r="AE355" s="8">
        <v>1969</v>
      </c>
      <c r="AF355" s="1" t="s">
        <v>1704</v>
      </c>
      <c r="AG355" s="9" t="s">
        <v>988</v>
      </c>
      <c r="AH355" s="1"/>
      <c r="AI355" s="13" t="s">
        <v>190</v>
      </c>
    </row>
    <row r="356" spans="1:35" ht="15.75">
      <c r="A356" s="1" t="s">
        <v>715</v>
      </c>
      <c r="B356" s="1" t="s">
        <v>716</v>
      </c>
      <c r="C356" s="5" t="s">
        <v>1203</v>
      </c>
      <c r="D356" s="5" t="s">
        <v>1326</v>
      </c>
      <c r="E356" s="5" t="s">
        <v>1912</v>
      </c>
      <c r="F356" s="6" t="s">
        <v>1913</v>
      </c>
      <c r="G356" s="1" t="s">
        <v>1680</v>
      </c>
      <c r="H356" s="1">
        <v>28</v>
      </c>
      <c r="I356" s="1" t="s">
        <v>1329</v>
      </c>
      <c r="J356" s="1" t="s">
        <v>415</v>
      </c>
      <c r="K356" s="1">
        <v>48</v>
      </c>
      <c r="L356" s="1" t="s">
        <v>1077</v>
      </c>
      <c r="M356" s="1"/>
      <c r="N356" s="1"/>
      <c r="O356" s="1"/>
      <c r="P356" s="1"/>
      <c r="Q356" s="1"/>
      <c r="R356" s="1"/>
      <c r="S356" s="1">
        <v>0.2621</v>
      </c>
      <c r="T356" s="1">
        <v>0.1103</v>
      </c>
      <c r="U356" s="1">
        <f t="shared" si="89"/>
        <v>0.0016696162698712832</v>
      </c>
      <c r="V356" s="1">
        <v>0.1379</v>
      </c>
      <c r="W356" s="1"/>
      <c r="X356" s="1">
        <f t="shared" si="95"/>
        <v>0.1379</v>
      </c>
      <c r="Y356" s="1">
        <v>0.031</v>
      </c>
      <c r="Z356" s="1"/>
      <c r="AA356" s="1">
        <f t="shared" si="96"/>
        <v>0.00010408245686994029</v>
      </c>
      <c r="AB356" s="1">
        <f>PI()*((Y356/2)^2)*V356</f>
        <v>0.00010408245686994029</v>
      </c>
      <c r="AC356" s="1">
        <f t="shared" si="97"/>
        <v>0.062339148670349495</v>
      </c>
      <c r="AD356" s="13" t="s">
        <v>128</v>
      </c>
      <c r="AE356" s="8">
        <v>2008</v>
      </c>
      <c r="AF356" s="1" t="s">
        <v>1771</v>
      </c>
      <c r="AG356" s="10" t="s">
        <v>1772</v>
      </c>
      <c r="AH356" s="1"/>
      <c r="AI356" s="13" t="s">
        <v>1617</v>
      </c>
    </row>
    <row r="357" spans="1:35" ht="15.75">
      <c r="A357" s="1" t="s">
        <v>717</v>
      </c>
      <c r="B357" s="1" t="s">
        <v>716</v>
      </c>
      <c r="C357" s="5" t="s">
        <v>1203</v>
      </c>
      <c r="D357" s="5" t="s">
        <v>1326</v>
      </c>
      <c r="E357" s="5" t="s">
        <v>1912</v>
      </c>
      <c r="F357" s="6" t="s">
        <v>1913</v>
      </c>
      <c r="G357" s="1" t="s">
        <v>1680</v>
      </c>
      <c r="H357" s="1">
        <v>28</v>
      </c>
      <c r="I357" s="1" t="s">
        <v>1329</v>
      </c>
      <c r="J357" s="1" t="s">
        <v>415</v>
      </c>
      <c r="K357" s="1">
        <v>48</v>
      </c>
      <c r="L357" s="1" t="s">
        <v>1825</v>
      </c>
      <c r="M357" s="1"/>
      <c r="N357" s="1"/>
      <c r="O357" s="1"/>
      <c r="P357" s="1"/>
      <c r="Q357" s="1"/>
      <c r="R357" s="1"/>
      <c r="S357" s="1">
        <v>0.22</v>
      </c>
      <c r="T357" s="1">
        <v>0.1</v>
      </c>
      <c r="U357" s="1">
        <f t="shared" si="89"/>
        <v>0.0011519173063162576</v>
      </c>
      <c r="V357" s="1">
        <v>0.1286</v>
      </c>
      <c r="W357" s="1"/>
      <c r="X357" s="1">
        <f t="shared" si="95"/>
        <v>0.1286</v>
      </c>
      <c r="Y357" s="1">
        <v>0.0257</v>
      </c>
      <c r="Z357" s="1"/>
      <c r="AA357" s="1">
        <f t="shared" si="96"/>
        <v>6.671094559639015E-05</v>
      </c>
      <c r="AB357" s="1">
        <f>PI()*((Y357/2)^2)*V357</f>
        <v>6.671094559639015E-05</v>
      </c>
      <c r="AC357" s="1">
        <f t="shared" si="97"/>
        <v>0.05791296409090908</v>
      </c>
      <c r="AD357" s="13" t="s">
        <v>128</v>
      </c>
      <c r="AE357" s="8">
        <v>2008</v>
      </c>
      <c r="AF357" s="1" t="s">
        <v>1771</v>
      </c>
      <c r="AG357" s="10" t="s">
        <v>1772</v>
      </c>
      <c r="AH357" s="1"/>
      <c r="AI357" s="13" t="s">
        <v>1617</v>
      </c>
    </row>
    <row r="358" spans="1:35" ht="15.75">
      <c r="A358" s="1" t="s">
        <v>1368</v>
      </c>
      <c r="B358" s="1" t="s">
        <v>1369</v>
      </c>
      <c r="C358" s="5" t="s">
        <v>1185</v>
      </c>
      <c r="D358" s="5" t="s">
        <v>297</v>
      </c>
      <c r="E358" s="5" t="s">
        <v>1977</v>
      </c>
      <c r="F358" s="6" t="s">
        <v>1913</v>
      </c>
      <c r="G358" s="1" t="s">
        <v>298</v>
      </c>
      <c r="H358" s="1">
        <v>7</v>
      </c>
      <c r="I358" s="1" t="s">
        <v>1749</v>
      </c>
      <c r="J358" s="1" t="s">
        <v>1703</v>
      </c>
      <c r="K358" s="1">
        <v>19.41</v>
      </c>
      <c r="L358" s="1" t="s">
        <v>1826</v>
      </c>
      <c r="M358" s="1">
        <v>0.199</v>
      </c>
      <c r="N358" s="1">
        <v>0.06</v>
      </c>
      <c r="O358" s="1">
        <f>(4/3)*PI()*((N358/2)^2)*(M358/2)</f>
        <v>0.00037510616283862127</v>
      </c>
      <c r="P358" s="1">
        <v>0.082</v>
      </c>
      <c r="Q358" s="1">
        <v>0.056</v>
      </c>
      <c r="R358" s="1">
        <f>(4/3)*PI()*((Q358/2)^2)*(P358/2)</f>
        <v>0.00013464447234265377</v>
      </c>
      <c r="S358" s="1">
        <v>0.44</v>
      </c>
      <c r="T358" s="1">
        <v>0.142</v>
      </c>
      <c r="U358" s="1">
        <f t="shared" si="89"/>
        <v>0.004645452112912203</v>
      </c>
      <c r="V358" s="1">
        <v>0.454</v>
      </c>
      <c r="W358" s="1"/>
      <c r="X358" s="1">
        <f t="shared" si="95"/>
        <v>0.454</v>
      </c>
      <c r="Y358" s="1">
        <v>0.052</v>
      </c>
      <c r="Z358" s="1"/>
      <c r="AA358" s="1">
        <f t="shared" si="96"/>
        <v>0.0003213891172524406</v>
      </c>
      <c r="AB358" s="1">
        <f>(1/3)*PI()*((Y358/2)^2)*V358</f>
        <v>0.0003213891172524406</v>
      </c>
      <c r="AC358" s="1">
        <f t="shared" si="97"/>
        <v>0.0691836035418658</v>
      </c>
      <c r="AD358" s="1" t="s">
        <v>108</v>
      </c>
      <c r="AE358" s="8">
        <v>1991</v>
      </c>
      <c r="AF358" s="1" t="s">
        <v>1771</v>
      </c>
      <c r="AG358" s="9" t="s">
        <v>1261</v>
      </c>
      <c r="AH358" s="1"/>
      <c r="AI358" s="13" t="s">
        <v>319</v>
      </c>
    </row>
    <row r="359" spans="1:35" ht="15.75">
      <c r="A359" s="1" t="s">
        <v>1147</v>
      </c>
      <c r="B359" s="1" t="s">
        <v>1369</v>
      </c>
      <c r="C359" s="5" t="s">
        <v>1011</v>
      </c>
      <c r="D359" s="5" t="s">
        <v>522</v>
      </c>
      <c r="E359" s="5" t="s">
        <v>1912</v>
      </c>
      <c r="F359" s="6" t="s">
        <v>1913</v>
      </c>
      <c r="G359" s="1" t="s">
        <v>1211</v>
      </c>
      <c r="H359" s="1">
        <v>2.3</v>
      </c>
      <c r="I359" s="1" t="s">
        <v>1749</v>
      </c>
      <c r="J359" s="1" t="s">
        <v>415</v>
      </c>
      <c r="K359" s="1">
        <v>27</v>
      </c>
      <c r="L359" s="1" t="s">
        <v>1827</v>
      </c>
      <c r="M359" s="1"/>
      <c r="N359" s="1"/>
      <c r="O359" s="1"/>
      <c r="P359" s="1"/>
      <c r="Q359" s="1">
        <v>0.094</v>
      </c>
      <c r="R359" s="1"/>
      <c r="S359" s="1">
        <v>0.226</v>
      </c>
      <c r="T359" s="1">
        <v>0.055</v>
      </c>
      <c r="U359" s="1">
        <f aca="true" t="shared" si="98" ref="U359:U390">(4/3)*PI()*((T359/2)^2)*(S359/2)</f>
        <v>0.000357958302937777</v>
      </c>
      <c r="V359" s="1">
        <v>0.301</v>
      </c>
      <c r="W359" s="1"/>
      <c r="X359" s="1">
        <f t="shared" si="95"/>
        <v>0.301</v>
      </c>
      <c r="Y359" s="1">
        <v>0.022</v>
      </c>
      <c r="Z359" s="1"/>
      <c r="AA359" s="1">
        <f t="shared" si="96"/>
        <v>0.00011441994603639384</v>
      </c>
      <c r="AB359" s="1">
        <f aca="true" t="shared" si="99" ref="AB359:AB390">PI()*((Y359/2)^2)*V359</f>
        <v>0.00011441994603639384</v>
      </c>
      <c r="AC359" s="1">
        <f t="shared" si="97"/>
        <v>0.31964601769911505</v>
      </c>
      <c r="AD359" s="1" t="s">
        <v>1159</v>
      </c>
      <c r="AE359" s="8">
        <v>1973</v>
      </c>
      <c r="AF359" s="1" t="s">
        <v>1708</v>
      </c>
      <c r="AG359" s="7" t="s">
        <v>1010</v>
      </c>
      <c r="AH359" s="1"/>
      <c r="AI359" s="13" t="s">
        <v>328</v>
      </c>
    </row>
    <row r="360" spans="1:35" ht="15.75">
      <c r="A360" s="1" t="s">
        <v>513</v>
      </c>
      <c r="B360" s="1" t="s">
        <v>514</v>
      </c>
      <c r="C360" s="5" t="s">
        <v>1011</v>
      </c>
      <c r="D360" s="5" t="s">
        <v>522</v>
      </c>
      <c r="E360" s="5" t="s">
        <v>1912</v>
      </c>
      <c r="F360" s="6" t="s">
        <v>1913</v>
      </c>
      <c r="G360" s="1" t="s">
        <v>713</v>
      </c>
      <c r="H360" s="1">
        <v>3.5</v>
      </c>
      <c r="I360" s="1" t="s">
        <v>1749</v>
      </c>
      <c r="J360" s="1" t="s">
        <v>165</v>
      </c>
      <c r="K360" s="1">
        <v>43</v>
      </c>
      <c r="L360" s="1" t="s">
        <v>1828</v>
      </c>
      <c r="M360" s="1"/>
      <c r="N360" s="1"/>
      <c r="O360" s="1"/>
      <c r="P360" s="1"/>
      <c r="Q360" s="1">
        <v>0.06</v>
      </c>
      <c r="R360" s="1"/>
      <c r="S360" s="1">
        <v>0.5</v>
      </c>
      <c r="T360" s="1">
        <v>0.22</v>
      </c>
      <c r="U360" s="1">
        <f t="shared" si="98"/>
        <v>0.01267109036947883</v>
      </c>
      <c r="V360" s="1">
        <v>0.6</v>
      </c>
      <c r="W360" s="1"/>
      <c r="X360" s="1">
        <f t="shared" si="95"/>
        <v>0.6</v>
      </c>
      <c r="Y360" s="1">
        <v>0.09</v>
      </c>
      <c r="Z360" s="1"/>
      <c r="AA360" s="1">
        <f t="shared" si="96"/>
        <v>0.0038170350741115982</v>
      </c>
      <c r="AB360" s="1">
        <f t="shared" si="99"/>
        <v>0.0038170350741115982</v>
      </c>
      <c r="AC360" s="1">
        <f t="shared" si="97"/>
        <v>0.3012396694214876</v>
      </c>
      <c r="AD360" s="1" t="s">
        <v>540</v>
      </c>
      <c r="AE360" s="8">
        <v>1974</v>
      </c>
      <c r="AF360" s="1" t="s">
        <v>1338</v>
      </c>
      <c r="AG360" s="7" t="s">
        <v>541</v>
      </c>
      <c r="AH360" s="1"/>
      <c r="AI360" s="13" t="s">
        <v>544</v>
      </c>
    </row>
    <row r="361" spans="1:35" ht="15.75">
      <c r="A361" s="1" t="s">
        <v>596</v>
      </c>
      <c r="B361" s="1" t="s">
        <v>514</v>
      </c>
      <c r="C361" s="5" t="s">
        <v>1011</v>
      </c>
      <c r="D361" s="5" t="s">
        <v>522</v>
      </c>
      <c r="E361" s="5" t="s">
        <v>1912</v>
      </c>
      <c r="F361" s="6" t="s">
        <v>1913</v>
      </c>
      <c r="G361" s="1" t="s">
        <v>713</v>
      </c>
      <c r="H361" s="1">
        <v>3.5</v>
      </c>
      <c r="I361" s="1" t="s">
        <v>1749</v>
      </c>
      <c r="J361" s="1" t="s">
        <v>165</v>
      </c>
      <c r="K361" s="1">
        <v>43</v>
      </c>
      <c r="L361" s="1" t="s">
        <v>1828</v>
      </c>
      <c r="M361" s="1">
        <v>0.08</v>
      </c>
      <c r="N361" s="1">
        <v>0.05</v>
      </c>
      <c r="O361" s="1">
        <f>(4/3)*PI()*((N361/2)^2)*(M361/2)</f>
        <v>0.00010471975511965978</v>
      </c>
      <c r="P361" s="1">
        <v>0.05</v>
      </c>
      <c r="Q361" s="1">
        <v>0.03</v>
      </c>
      <c r="R361" s="1">
        <f>(4/3)*PI()*((Q361/2)^2)*(P361/2)</f>
        <v>2.3561944901923446E-05</v>
      </c>
      <c r="S361" s="1">
        <v>0.21</v>
      </c>
      <c r="T361" s="1">
        <v>0.12</v>
      </c>
      <c r="U361" s="1">
        <f t="shared" si="98"/>
        <v>0.0015833626974092554</v>
      </c>
      <c r="V361" s="1">
        <v>0.33</v>
      </c>
      <c r="W361" s="1"/>
      <c r="X361" s="1">
        <f t="shared" si="95"/>
        <v>0.33</v>
      </c>
      <c r="Y361" s="1">
        <v>0.019</v>
      </c>
      <c r="Z361" s="1"/>
      <c r="AA361" s="1">
        <f t="shared" si="96"/>
        <v>9.356448320553802E-05</v>
      </c>
      <c r="AB361" s="1">
        <f t="shared" si="99"/>
        <v>9.356448320553802E-05</v>
      </c>
      <c r="AC361" s="1">
        <f t="shared" si="97"/>
        <v>0.05909226190476192</v>
      </c>
      <c r="AD361" s="1" t="s">
        <v>540</v>
      </c>
      <c r="AE361" s="8">
        <v>1974</v>
      </c>
      <c r="AF361" s="1" t="s">
        <v>1338</v>
      </c>
      <c r="AG361" s="7" t="s">
        <v>541</v>
      </c>
      <c r="AH361" s="1"/>
      <c r="AI361" s="13" t="s">
        <v>544</v>
      </c>
    </row>
    <row r="362" spans="1:35" ht="15.75">
      <c r="A362" s="1" t="s">
        <v>1482</v>
      </c>
      <c r="B362" s="1" t="s">
        <v>1640</v>
      </c>
      <c r="C362" s="5" t="s">
        <v>1596</v>
      </c>
      <c r="D362" s="6" t="s">
        <v>140</v>
      </c>
      <c r="E362" s="6" t="s">
        <v>1973</v>
      </c>
      <c r="F362" s="6" t="s">
        <v>1974</v>
      </c>
      <c r="G362" s="1" t="s">
        <v>1641</v>
      </c>
      <c r="H362" s="1">
        <v>5.1</v>
      </c>
      <c r="I362" s="1" t="s">
        <v>164</v>
      </c>
      <c r="J362" s="1" t="s">
        <v>415</v>
      </c>
      <c r="K362" s="1">
        <v>45.04</v>
      </c>
      <c r="L362" s="1" t="s">
        <v>1829</v>
      </c>
      <c r="M362" s="1"/>
      <c r="N362" s="1"/>
      <c r="O362" s="1"/>
      <c r="P362" s="1"/>
      <c r="Q362" s="1"/>
      <c r="R362" s="1"/>
      <c r="S362" s="1">
        <v>0.227</v>
      </c>
      <c r="T362" s="1">
        <v>0.051</v>
      </c>
      <c r="U362" s="1">
        <f t="shared" si="98"/>
        <v>0.00030914685428017676</v>
      </c>
      <c r="V362" s="1">
        <v>0.335</v>
      </c>
      <c r="W362" s="1">
        <v>0.131</v>
      </c>
      <c r="X362" s="1">
        <f t="shared" si="95"/>
        <v>0.466</v>
      </c>
      <c r="Y362" s="1">
        <v>0.041</v>
      </c>
      <c r="Z362" s="1">
        <f aca="true" t="shared" si="100" ref="Z362:Z368">(PI()*(1/3)*((Y362/2)^2)*W362)*2</f>
        <v>0.000115302209973277</v>
      </c>
      <c r="AA362" s="1">
        <f t="shared" si="96"/>
        <v>0.0005575874047180991</v>
      </c>
      <c r="AB362" s="1">
        <f t="shared" si="99"/>
        <v>0.0004422851947448221</v>
      </c>
      <c r="AC362" s="1">
        <f t="shared" si="97"/>
        <v>1.8036327945707096</v>
      </c>
      <c r="AD362" s="1" t="s">
        <v>13</v>
      </c>
      <c r="AE362" s="8">
        <v>1959</v>
      </c>
      <c r="AF362" s="1" t="s">
        <v>1704</v>
      </c>
      <c r="AG362" s="9" t="s">
        <v>1481</v>
      </c>
      <c r="AH362" s="1" t="s">
        <v>1634</v>
      </c>
      <c r="AI362" s="13" t="s">
        <v>358</v>
      </c>
    </row>
    <row r="363" spans="1:35" ht="15.75">
      <c r="A363" s="1" t="s">
        <v>1635</v>
      </c>
      <c r="B363" s="1" t="s">
        <v>1640</v>
      </c>
      <c r="C363" s="5" t="s">
        <v>1596</v>
      </c>
      <c r="D363" s="6" t="s">
        <v>140</v>
      </c>
      <c r="E363" s="6" t="s">
        <v>1973</v>
      </c>
      <c r="F363" s="6" t="s">
        <v>1974</v>
      </c>
      <c r="G363" s="1" t="s">
        <v>1694</v>
      </c>
      <c r="H363" s="1">
        <v>8</v>
      </c>
      <c r="I363" s="1" t="s">
        <v>164</v>
      </c>
      <c r="J363" s="1" t="s">
        <v>415</v>
      </c>
      <c r="K363" s="1">
        <v>46.5</v>
      </c>
      <c r="L363" s="1" t="s">
        <v>1830</v>
      </c>
      <c r="M363" s="1">
        <v>0.0465</v>
      </c>
      <c r="N363" s="1">
        <v>0.031</v>
      </c>
      <c r="O363" s="1">
        <f>(4/3)*PI()*((N363/2)^2)*(M363/2)</f>
        <v>2.3397796685773382E-05</v>
      </c>
      <c r="P363" s="1">
        <v>0.055</v>
      </c>
      <c r="Q363" s="1">
        <v>0.0335</v>
      </c>
      <c r="R363" s="1">
        <f>(4/3)*PI()*((Q363/2)^2)*(P363/2)</f>
        <v>3.23184799253355E-05</v>
      </c>
      <c r="S363" s="1">
        <v>0.115</v>
      </c>
      <c r="T363" s="1">
        <v>0.039</v>
      </c>
      <c r="U363" s="1">
        <f t="shared" si="98"/>
        <v>9.158527983377644E-05</v>
      </c>
      <c r="V363" s="1">
        <v>0.299</v>
      </c>
      <c r="W363" s="1">
        <v>0.071</v>
      </c>
      <c r="X363" s="1">
        <f t="shared" si="95"/>
        <v>0.37</v>
      </c>
      <c r="Y363" s="1">
        <v>0.029</v>
      </c>
      <c r="Z363" s="1">
        <f t="shared" si="100"/>
        <v>3.126460648975002E-05</v>
      </c>
      <c r="AA363" s="1">
        <f t="shared" si="96"/>
        <v>0.00022876004325950898</v>
      </c>
      <c r="AB363" s="1">
        <f t="shared" si="99"/>
        <v>0.00019749543676975896</v>
      </c>
      <c r="AC363" s="1">
        <f t="shared" si="97"/>
        <v>2.497781779721579</v>
      </c>
      <c r="AD363" s="1" t="s">
        <v>1637</v>
      </c>
      <c r="AE363" s="8">
        <v>1974</v>
      </c>
      <c r="AF363" s="1" t="s">
        <v>1704</v>
      </c>
      <c r="AG363" s="9" t="s">
        <v>1638</v>
      </c>
      <c r="AH363" s="1"/>
      <c r="AI363" s="13" t="s">
        <v>358</v>
      </c>
    </row>
    <row r="364" spans="1:35" ht="15.75">
      <c r="A364" s="1" t="s">
        <v>1730</v>
      </c>
      <c r="B364" s="1" t="s">
        <v>1640</v>
      </c>
      <c r="C364" s="5" t="s">
        <v>1596</v>
      </c>
      <c r="D364" s="6" t="s">
        <v>140</v>
      </c>
      <c r="E364" s="6" t="s">
        <v>1973</v>
      </c>
      <c r="F364" s="6" t="s">
        <v>1974</v>
      </c>
      <c r="G364" s="1" t="s">
        <v>214</v>
      </c>
      <c r="H364" s="1">
        <v>20.8</v>
      </c>
      <c r="I364" s="1" t="s">
        <v>164</v>
      </c>
      <c r="J364" s="1" t="s">
        <v>415</v>
      </c>
      <c r="K364" s="1">
        <v>51.3</v>
      </c>
      <c r="L364" s="1" t="s">
        <v>1831</v>
      </c>
      <c r="M364" s="1">
        <v>0.0411</v>
      </c>
      <c r="N364" s="1">
        <v>0.0209</v>
      </c>
      <c r="O364" s="1">
        <f>(4/3)*PI()*((N364/2)^2)*(M364/2)</f>
        <v>9.400111746049717E-06</v>
      </c>
      <c r="P364" s="1">
        <v>0.06</v>
      </c>
      <c r="Q364" s="1">
        <v>0.0241</v>
      </c>
      <c r="R364" s="1">
        <f>(4/3)*PI()*((Q364/2)^2)*(P364/2)</f>
        <v>1.8246684291314877E-05</v>
      </c>
      <c r="S364" s="1">
        <v>0.0957</v>
      </c>
      <c r="T364" s="1">
        <v>0.0288</v>
      </c>
      <c r="U364" s="1">
        <f t="shared" si="98"/>
        <v>4.156191363896661E-05</v>
      </c>
      <c r="V364" s="1">
        <v>0.1994</v>
      </c>
      <c r="W364" s="1">
        <v>0.076</v>
      </c>
      <c r="X364" s="1">
        <f t="shared" si="95"/>
        <v>0.2754</v>
      </c>
      <c r="Y364" s="1">
        <v>0.018</v>
      </c>
      <c r="Z364" s="1">
        <f t="shared" si="100"/>
        <v>1.289309625033251E-05</v>
      </c>
      <c r="AA364" s="1">
        <f t="shared" si="96"/>
        <v>6.36342158355227E-05</v>
      </c>
      <c r="AB364" s="1">
        <f t="shared" si="99"/>
        <v>5.074111958519018E-05</v>
      </c>
      <c r="AC364" s="1">
        <f t="shared" si="97"/>
        <v>1.5310704022988506</v>
      </c>
      <c r="AD364" s="1" t="s">
        <v>14</v>
      </c>
      <c r="AE364" s="8">
        <v>1993</v>
      </c>
      <c r="AF364" s="1" t="s">
        <v>1771</v>
      </c>
      <c r="AG364" s="9" t="s">
        <v>1587</v>
      </c>
      <c r="AH364" s="1"/>
      <c r="AI364" s="13" t="s">
        <v>284</v>
      </c>
    </row>
    <row r="365" spans="1:35" ht="15.75">
      <c r="A365" s="5" t="s">
        <v>1588</v>
      </c>
      <c r="B365" s="1" t="s">
        <v>1640</v>
      </c>
      <c r="C365" s="5" t="s">
        <v>1596</v>
      </c>
      <c r="D365" s="6" t="s">
        <v>140</v>
      </c>
      <c r="E365" s="6" t="s">
        <v>1973</v>
      </c>
      <c r="F365" s="6" t="s">
        <v>1974</v>
      </c>
      <c r="G365" s="1" t="s">
        <v>1641</v>
      </c>
      <c r="H365" s="1">
        <v>5.1</v>
      </c>
      <c r="I365" s="1" t="s">
        <v>164</v>
      </c>
      <c r="J365" s="1" t="s">
        <v>415</v>
      </c>
      <c r="K365" s="1">
        <v>45.04</v>
      </c>
      <c r="L365" s="1" t="s">
        <v>1829</v>
      </c>
      <c r="M365" s="1"/>
      <c r="N365" s="1"/>
      <c r="O365" s="1"/>
      <c r="P365" s="1"/>
      <c r="Q365" s="1"/>
      <c r="R365" s="1"/>
      <c r="S365" s="1">
        <v>0.129</v>
      </c>
      <c r="T365" s="1">
        <v>0.03</v>
      </c>
      <c r="U365" s="1">
        <f t="shared" si="98"/>
        <v>6.078981784696249E-05</v>
      </c>
      <c r="V365" s="1">
        <v>0.25</v>
      </c>
      <c r="W365" s="1">
        <v>0.1</v>
      </c>
      <c r="X365" s="1">
        <f t="shared" si="95"/>
        <v>0.35</v>
      </c>
      <c r="Y365" s="1">
        <v>0.022</v>
      </c>
      <c r="Z365" s="1">
        <f t="shared" si="100"/>
        <v>2.5342180738957664E-05</v>
      </c>
      <c r="AA365" s="1">
        <f t="shared" si="96"/>
        <v>0.00012037535851004889</v>
      </c>
      <c r="AB365" s="1">
        <f t="shared" si="99"/>
        <v>9.503317777109123E-05</v>
      </c>
      <c r="AC365" s="1">
        <f t="shared" si="97"/>
        <v>1.9801894918173986</v>
      </c>
      <c r="AD365" s="1" t="s">
        <v>13</v>
      </c>
      <c r="AE365" s="8">
        <v>1959</v>
      </c>
      <c r="AF365" s="1" t="s">
        <v>1704</v>
      </c>
      <c r="AG365" s="9" t="s">
        <v>1481</v>
      </c>
      <c r="AH365" s="1" t="s">
        <v>1506</v>
      </c>
      <c r="AI365" s="13" t="s">
        <v>358</v>
      </c>
    </row>
    <row r="366" spans="1:35" ht="15.75">
      <c r="A366" s="5" t="s">
        <v>1663</v>
      </c>
      <c r="B366" s="1" t="s">
        <v>1640</v>
      </c>
      <c r="C366" s="5" t="s">
        <v>1596</v>
      </c>
      <c r="D366" s="6" t="s">
        <v>140</v>
      </c>
      <c r="E366" s="6" t="s">
        <v>1973</v>
      </c>
      <c r="F366" s="6" t="s">
        <v>1974</v>
      </c>
      <c r="G366" s="1" t="s">
        <v>1505</v>
      </c>
      <c r="H366" s="1">
        <v>3.7</v>
      </c>
      <c r="I366" s="1" t="s">
        <v>164</v>
      </c>
      <c r="J366" s="1" t="s">
        <v>415</v>
      </c>
      <c r="K366" s="1">
        <v>62</v>
      </c>
      <c r="L366" s="1" t="s">
        <v>1832</v>
      </c>
      <c r="M366" s="1"/>
      <c r="N366" s="1"/>
      <c r="O366" s="1"/>
      <c r="P366" s="1"/>
      <c r="Q366" s="1"/>
      <c r="R366" s="1"/>
      <c r="S366" s="1">
        <v>0.133</v>
      </c>
      <c r="T366" s="1">
        <v>0.041</v>
      </c>
      <c r="U366" s="1">
        <f t="shared" si="98"/>
        <v>0.00011706254905683847</v>
      </c>
      <c r="V366" s="1">
        <v>0.245</v>
      </c>
      <c r="W366" s="1">
        <v>0.072</v>
      </c>
      <c r="X366" s="1">
        <f t="shared" si="95"/>
        <v>0.317</v>
      </c>
      <c r="Y366" s="1">
        <v>0.029</v>
      </c>
      <c r="Z366" s="1">
        <f t="shared" si="100"/>
        <v>3.170495306002819E-05</v>
      </c>
      <c r="AA366" s="1">
        <f t="shared" si="96"/>
        <v>0.00019353231763725545</v>
      </c>
      <c r="AB366" s="1">
        <f t="shared" si="99"/>
        <v>0.00016182736457722726</v>
      </c>
      <c r="AC366" s="1">
        <f t="shared" si="97"/>
        <v>1.653238539537422</v>
      </c>
      <c r="AD366" s="13" t="s">
        <v>128</v>
      </c>
      <c r="AE366" s="8">
        <v>2007</v>
      </c>
      <c r="AF366" s="1" t="s">
        <v>1693</v>
      </c>
      <c r="AG366" s="10" t="s">
        <v>1692</v>
      </c>
      <c r="AH366" s="1"/>
      <c r="AI366" s="13" t="s">
        <v>1245</v>
      </c>
    </row>
    <row r="367" spans="1:35" ht="15.75">
      <c r="A367" s="5" t="s">
        <v>1549</v>
      </c>
      <c r="B367" s="1" t="s">
        <v>1621</v>
      </c>
      <c r="C367" s="5" t="s">
        <v>1626</v>
      </c>
      <c r="D367" s="6" t="s">
        <v>140</v>
      </c>
      <c r="E367" s="6" t="s">
        <v>1973</v>
      </c>
      <c r="F367" s="6" t="s">
        <v>1974</v>
      </c>
      <c r="G367" s="1" t="s">
        <v>1541</v>
      </c>
      <c r="H367" s="1">
        <v>14.5</v>
      </c>
      <c r="I367" s="1" t="s">
        <v>164</v>
      </c>
      <c r="J367" s="1" t="s">
        <v>415</v>
      </c>
      <c r="K367" s="1">
        <v>29.49</v>
      </c>
      <c r="L367" s="1" t="s">
        <v>1833</v>
      </c>
      <c r="M367" s="1"/>
      <c r="N367" s="1"/>
      <c r="O367" s="1"/>
      <c r="P367" s="1"/>
      <c r="Q367" s="1"/>
      <c r="R367" s="1"/>
      <c r="S367" s="1">
        <v>0.24</v>
      </c>
      <c r="T367" s="1">
        <v>0.1</v>
      </c>
      <c r="U367" s="1">
        <f t="shared" si="98"/>
        <v>0.0012566370614359172</v>
      </c>
      <c r="V367" s="1">
        <v>0.2</v>
      </c>
      <c r="W367" s="1">
        <v>0.09</v>
      </c>
      <c r="X367" s="1">
        <f t="shared" si="95"/>
        <v>0.29000000000000004</v>
      </c>
      <c r="Y367" s="1">
        <v>0.047</v>
      </c>
      <c r="Z367" s="1">
        <f t="shared" si="100"/>
        <v>0.00010409667257669777</v>
      </c>
      <c r="AA367" s="1">
        <f t="shared" si="96"/>
        <v>0.00045108558116569044</v>
      </c>
      <c r="AB367" s="1">
        <f t="shared" si="99"/>
        <v>0.0003469889085889927</v>
      </c>
      <c r="AC367" s="1">
        <f t="shared" si="97"/>
        <v>0.3589625</v>
      </c>
      <c r="AD367" s="1" t="s">
        <v>1468</v>
      </c>
      <c r="AE367" s="8">
        <v>1919</v>
      </c>
      <c r="AF367" s="1" t="s">
        <v>1704</v>
      </c>
      <c r="AG367" s="9" t="s">
        <v>1469</v>
      </c>
      <c r="AH367" s="1"/>
      <c r="AI367" s="13" t="s">
        <v>322</v>
      </c>
    </row>
    <row r="368" spans="1:35" ht="15.75">
      <c r="A368" s="5" t="s">
        <v>1351</v>
      </c>
      <c r="B368" s="1" t="s">
        <v>1621</v>
      </c>
      <c r="C368" s="5" t="s">
        <v>1626</v>
      </c>
      <c r="D368" s="6" t="s">
        <v>140</v>
      </c>
      <c r="E368" s="6" t="s">
        <v>1973</v>
      </c>
      <c r="F368" s="6" t="s">
        <v>1974</v>
      </c>
      <c r="G368" s="1" t="s">
        <v>215</v>
      </c>
      <c r="H368" s="1">
        <v>23</v>
      </c>
      <c r="I368" s="1" t="s">
        <v>164</v>
      </c>
      <c r="J368" s="1" t="s">
        <v>415</v>
      </c>
      <c r="K368" s="1">
        <v>22.34</v>
      </c>
      <c r="L368" s="1" t="s">
        <v>1834</v>
      </c>
      <c r="M368" s="1">
        <v>0.1455</v>
      </c>
      <c r="N368" s="1">
        <v>0.0675</v>
      </c>
      <c r="O368" s="1">
        <f>(4/3)*PI()*((N368/2)^2)*(M368/2)</f>
        <v>0.00034711162705202347</v>
      </c>
      <c r="P368" s="1"/>
      <c r="Q368" s="1"/>
      <c r="R368" s="1"/>
      <c r="S368" s="1">
        <v>0.178</v>
      </c>
      <c r="T368" s="1">
        <v>0.054</v>
      </c>
      <c r="U368" s="1">
        <f t="shared" si="98"/>
        <v>0.0002717728972767458</v>
      </c>
      <c r="V368" s="1">
        <v>0.281</v>
      </c>
      <c r="W368" s="1">
        <v>0.107</v>
      </c>
      <c r="X368" s="1">
        <f t="shared" si="95"/>
        <v>0.388</v>
      </c>
      <c r="Y368" s="1">
        <v>0.038</v>
      </c>
      <c r="Z368" s="1">
        <f t="shared" si="100"/>
        <v>8.090019962014195E-05</v>
      </c>
      <c r="AA368" s="1">
        <f t="shared" si="96"/>
        <v>0.00039958649999294413</v>
      </c>
      <c r="AB368" s="1">
        <f t="shared" si="99"/>
        <v>0.0003186863003728022</v>
      </c>
      <c r="AC368" s="1">
        <f t="shared" si="97"/>
        <v>1.4702956181316564</v>
      </c>
      <c r="AD368" s="1" t="s">
        <v>15</v>
      </c>
      <c r="AE368" s="8">
        <v>1960</v>
      </c>
      <c r="AF368" s="1" t="s">
        <v>1704</v>
      </c>
      <c r="AG368" s="9" t="s">
        <v>1355</v>
      </c>
      <c r="AH368" s="1"/>
      <c r="AI368" s="13" t="s">
        <v>335</v>
      </c>
    </row>
    <row r="369" spans="1:35" ht="15.75">
      <c r="A369" s="5" t="s">
        <v>1662</v>
      </c>
      <c r="B369" s="1" t="s">
        <v>1621</v>
      </c>
      <c r="C369" s="5" t="s">
        <v>1626</v>
      </c>
      <c r="D369" s="6" t="s">
        <v>140</v>
      </c>
      <c r="E369" s="6" t="s">
        <v>1973</v>
      </c>
      <c r="F369" s="6" t="s">
        <v>1974</v>
      </c>
      <c r="G369" s="6" t="s">
        <v>216</v>
      </c>
      <c r="H369" s="1">
        <v>10</v>
      </c>
      <c r="I369" s="1" t="s">
        <v>164</v>
      </c>
      <c r="J369" s="1" t="s">
        <v>415</v>
      </c>
      <c r="K369" s="1" t="s">
        <v>1682</v>
      </c>
      <c r="L369" s="1"/>
      <c r="M369" s="1"/>
      <c r="N369" s="1"/>
      <c r="O369" s="1"/>
      <c r="P369" s="1"/>
      <c r="Q369" s="1"/>
      <c r="R369" s="1"/>
      <c r="S369" s="1">
        <v>0.155</v>
      </c>
      <c r="T369" s="1">
        <v>0.066</v>
      </c>
      <c r="U369" s="1">
        <f t="shared" si="98"/>
        <v>0.00035352342130845943</v>
      </c>
      <c r="V369" s="1">
        <v>0.15</v>
      </c>
      <c r="W369" s="1"/>
      <c r="X369" s="1">
        <f t="shared" si="95"/>
        <v>0.15</v>
      </c>
      <c r="Y369" s="1">
        <v>0.02</v>
      </c>
      <c r="Z369" s="1"/>
      <c r="AA369" s="1">
        <f t="shared" si="96"/>
        <v>4.712388980384689E-05</v>
      </c>
      <c r="AB369" s="1">
        <f t="shared" si="99"/>
        <v>4.712388980384689E-05</v>
      </c>
      <c r="AC369" s="1">
        <f t="shared" si="97"/>
        <v>0.13329778725673153</v>
      </c>
      <c r="AD369" s="1" t="s">
        <v>1468</v>
      </c>
      <c r="AE369" s="8">
        <v>1919</v>
      </c>
      <c r="AF369" s="1" t="s">
        <v>1704</v>
      </c>
      <c r="AG369" s="9" t="s">
        <v>1469</v>
      </c>
      <c r="AH369" s="1"/>
      <c r="AI369" s="13" t="s">
        <v>320</v>
      </c>
    </row>
    <row r="370" spans="1:35" ht="15.75">
      <c r="A370" s="5" t="s">
        <v>1379</v>
      </c>
      <c r="B370" s="1" t="s">
        <v>1621</v>
      </c>
      <c r="C370" s="5" t="s">
        <v>1626</v>
      </c>
      <c r="D370" s="6" t="s">
        <v>140</v>
      </c>
      <c r="E370" s="6" t="s">
        <v>1973</v>
      </c>
      <c r="F370" s="6" t="s">
        <v>1974</v>
      </c>
      <c r="G370" s="1" t="s">
        <v>1380</v>
      </c>
      <c r="H370" s="1">
        <v>20</v>
      </c>
      <c r="I370" s="1" t="s">
        <v>164</v>
      </c>
      <c r="J370" s="1" t="s">
        <v>415</v>
      </c>
      <c r="K370" s="1" t="s">
        <v>1682</v>
      </c>
      <c r="L370" s="1"/>
      <c r="M370" s="1"/>
      <c r="N370" s="1"/>
      <c r="O370" s="1"/>
      <c r="P370" s="1"/>
      <c r="Q370" s="1"/>
      <c r="R370" s="1"/>
      <c r="S370" s="1">
        <v>0.14</v>
      </c>
      <c r="T370" s="1">
        <v>0.06</v>
      </c>
      <c r="U370" s="1">
        <f t="shared" si="98"/>
        <v>0.0002638937829015426</v>
      </c>
      <c r="V370" s="1">
        <v>0.2</v>
      </c>
      <c r="W370" s="1">
        <v>0.05</v>
      </c>
      <c r="X370" s="1">
        <f t="shared" si="95"/>
        <v>0.25</v>
      </c>
      <c r="Y370" s="1">
        <v>0.027</v>
      </c>
      <c r="Z370" s="1">
        <f>(PI()*(1/3)*((Y370/2)^2)*W370)*2</f>
        <v>1.908517537055799E-05</v>
      </c>
      <c r="AA370" s="1">
        <f t="shared" si="96"/>
        <v>0.00013359622759390595</v>
      </c>
      <c r="AB370" s="1">
        <f t="shared" si="99"/>
        <v>0.00011451105222334796</v>
      </c>
      <c r="AC370" s="1">
        <f t="shared" si="97"/>
        <v>0.50625</v>
      </c>
      <c r="AD370" s="1" t="s">
        <v>16</v>
      </c>
      <c r="AE370" s="8">
        <v>1917</v>
      </c>
      <c r="AF370" s="1" t="s">
        <v>1527</v>
      </c>
      <c r="AG370" s="9" t="s">
        <v>1467</v>
      </c>
      <c r="AH370" s="1"/>
      <c r="AI370" s="13" t="s">
        <v>190</v>
      </c>
    </row>
    <row r="371" spans="1:35" ht="15.75">
      <c r="A371" s="5" t="s">
        <v>1647</v>
      </c>
      <c r="B371" s="1" t="s">
        <v>1621</v>
      </c>
      <c r="C371" s="5" t="s">
        <v>1626</v>
      </c>
      <c r="D371" s="6" t="s">
        <v>140</v>
      </c>
      <c r="E371" s="6" t="s">
        <v>1973</v>
      </c>
      <c r="F371" s="6" t="s">
        <v>1974</v>
      </c>
      <c r="G371" s="1" t="s">
        <v>1547</v>
      </c>
      <c r="H371" s="1">
        <v>9</v>
      </c>
      <c r="I371" s="1" t="s">
        <v>164</v>
      </c>
      <c r="J371" s="1" t="s">
        <v>415</v>
      </c>
      <c r="K371" s="1">
        <v>18</v>
      </c>
      <c r="L371" s="1" t="s">
        <v>1835</v>
      </c>
      <c r="M371" s="1">
        <v>0.13</v>
      </c>
      <c r="N371" s="1">
        <v>0.04</v>
      </c>
      <c r="O371" s="1">
        <f>(4/3)*PI()*((N371/2)^2)*(M371/2)</f>
        <v>0.00010890854532444616</v>
      </c>
      <c r="P371" s="1">
        <v>0.0872</v>
      </c>
      <c r="Q371" s="1">
        <v>0.0623</v>
      </c>
      <c r="R371" s="1">
        <f>(4/3)*PI()*((Q371/2)^2)*(P371/2)</f>
        <v>0.00017721121391989556</v>
      </c>
      <c r="S371" s="1">
        <v>0.15</v>
      </c>
      <c r="T371" s="1">
        <v>0.049</v>
      </c>
      <c r="U371" s="1">
        <f t="shared" si="98"/>
        <v>0.00018857409903172735</v>
      </c>
      <c r="V371" s="1">
        <v>0.154</v>
      </c>
      <c r="W371" s="1">
        <v>0.041</v>
      </c>
      <c r="X371" s="1">
        <f t="shared" si="95"/>
        <v>0.195</v>
      </c>
      <c r="Y371" s="1">
        <v>0.033</v>
      </c>
      <c r="Z371" s="1">
        <f>(PI()*(1/3)*((Y371/2)^2)*W371)*2</f>
        <v>2.3378161731688445E-05</v>
      </c>
      <c r="AA371" s="1">
        <f t="shared" si="96"/>
        <v>0.0001550941461224209</v>
      </c>
      <c r="AB371" s="1">
        <f t="shared" si="99"/>
        <v>0.00013171598439073247</v>
      </c>
      <c r="AC371" s="1">
        <f t="shared" si="97"/>
        <v>0.8224573094543939</v>
      </c>
      <c r="AD371" s="1" t="s">
        <v>1726</v>
      </c>
      <c r="AE371" s="8">
        <v>1977</v>
      </c>
      <c r="AF371" s="1" t="s">
        <v>1338</v>
      </c>
      <c r="AG371" s="7" t="s">
        <v>1727</v>
      </c>
      <c r="AH371" s="1"/>
      <c r="AI371" s="13" t="s">
        <v>354</v>
      </c>
    </row>
    <row r="372" spans="1:35" ht="15.75">
      <c r="A372" s="5" t="s">
        <v>1537</v>
      </c>
      <c r="B372" s="1" t="s">
        <v>1621</v>
      </c>
      <c r="C372" s="5" t="s">
        <v>1626</v>
      </c>
      <c r="D372" s="6" t="s">
        <v>140</v>
      </c>
      <c r="E372" s="6" t="s">
        <v>1973</v>
      </c>
      <c r="F372" s="6" t="s">
        <v>1974</v>
      </c>
      <c r="G372" s="1" t="s">
        <v>1466</v>
      </c>
      <c r="H372" s="1">
        <v>3.3</v>
      </c>
      <c r="I372" s="1" t="s">
        <v>164</v>
      </c>
      <c r="J372" s="1" t="s">
        <v>415</v>
      </c>
      <c r="K372" s="1">
        <v>19.92</v>
      </c>
      <c r="L372" s="1" t="s">
        <v>1732</v>
      </c>
      <c r="M372" s="1"/>
      <c r="N372" s="1"/>
      <c r="O372" s="1"/>
      <c r="P372" s="1">
        <v>0.107</v>
      </c>
      <c r="Q372" s="1">
        <v>0.051</v>
      </c>
      <c r="R372" s="1">
        <f>(4/3)*PI()*((Q372/2)^2)*(P372/2)</f>
        <v>0.00014572120444043571</v>
      </c>
      <c r="S372" s="1">
        <v>0.141</v>
      </c>
      <c r="T372" s="1">
        <v>0.058</v>
      </c>
      <c r="U372" s="1">
        <f t="shared" si="98"/>
        <v>0.00024835546563688746</v>
      </c>
      <c r="V372" s="1">
        <v>0.137</v>
      </c>
      <c r="W372" s="1"/>
      <c r="X372" s="1">
        <f t="shared" si="95"/>
        <v>0.137</v>
      </c>
      <c r="Y372" s="1">
        <v>0.028</v>
      </c>
      <c r="Z372" s="1"/>
      <c r="AA372" s="1">
        <f t="shared" si="96"/>
        <v>8.435804593419314E-05</v>
      </c>
      <c r="AB372" s="1">
        <f t="shared" si="99"/>
        <v>8.435804593419314E-05</v>
      </c>
      <c r="AC372" s="1">
        <f t="shared" si="97"/>
        <v>0.3396665570369622</v>
      </c>
      <c r="AD372" s="1" t="s">
        <v>17</v>
      </c>
      <c r="AE372" s="8">
        <v>1989</v>
      </c>
      <c r="AF372" s="1" t="s">
        <v>1704</v>
      </c>
      <c r="AG372" s="9" t="s">
        <v>1551</v>
      </c>
      <c r="AH372" s="1"/>
      <c r="AI372" s="13" t="s">
        <v>335</v>
      </c>
    </row>
    <row r="373" spans="1:35" ht="15.75">
      <c r="A373" s="5" t="s">
        <v>1496</v>
      </c>
      <c r="B373" s="1" t="s">
        <v>1621</v>
      </c>
      <c r="C373" s="5" t="s">
        <v>1626</v>
      </c>
      <c r="D373" s="6" t="s">
        <v>140</v>
      </c>
      <c r="E373" s="6" t="s">
        <v>1973</v>
      </c>
      <c r="F373" s="6" t="s">
        <v>1974</v>
      </c>
      <c r="G373" s="1" t="s">
        <v>1643</v>
      </c>
      <c r="H373" s="1">
        <v>12.3</v>
      </c>
      <c r="I373" s="1" t="s">
        <v>164</v>
      </c>
      <c r="J373" s="1" t="s">
        <v>165</v>
      </c>
      <c r="K373" s="1">
        <v>38</v>
      </c>
      <c r="L373" s="1" t="s">
        <v>1733</v>
      </c>
      <c r="M373" s="1"/>
      <c r="N373" s="1"/>
      <c r="O373" s="1"/>
      <c r="P373" s="1"/>
      <c r="Q373" s="1"/>
      <c r="R373" s="1"/>
      <c r="S373" s="1">
        <v>0.215</v>
      </c>
      <c r="T373" s="1">
        <v>0.082</v>
      </c>
      <c r="U373" s="1">
        <f t="shared" si="98"/>
        <v>0.0007569458059314367</v>
      </c>
      <c r="V373" s="1">
        <v>0.226</v>
      </c>
      <c r="W373" s="1">
        <v>0.118</v>
      </c>
      <c r="X373" s="1">
        <f t="shared" si="95"/>
        <v>0.344</v>
      </c>
      <c r="Y373" s="1">
        <v>0.038</v>
      </c>
      <c r="Z373" s="1">
        <f>(PI()*(1/3)*((Y373/2)^2)*W373)*2</f>
        <v>8.921704257174532E-05</v>
      </c>
      <c r="AA373" s="1">
        <f t="shared" si="96"/>
        <v>0.0003455270208075222</v>
      </c>
      <c r="AB373" s="1">
        <f t="shared" si="99"/>
        <v>0.00025630997823577686</v>
      </c>
      <c r="AC373" s="1">
        <f t="shared" si="97"/>
        <v>0.4564752431415409</v>
      </c>
      <c r="AD373" s="1" t="s">
        <v>1644</v>
      </c>
      <c r="AE373" s="8">
        <v>2007</v>
      </c>
      <c r="AF373" s="13" t="s">
        <v>1645</v>
      </c>
      <c r="AG373" s="14" t="s">
        <v>1513</v>
      </c>
      <c r="AH373" s="1"/>
      <c r="AI373" s="13" t="s">
        <v>368</v>
      </c>
    </row>
    <row r="374" spans="1:35" ht="15.75">
      <c r="A374" s="5" t="s">
        <v>1616</v>
      </c>
      <c r="B374" s="1" t="s">
        <v>1621</v>
      </c>
      <c r="C374" s="5" t="s">
        <v>1626</v>
      </c>
      <c r="D374" s="6" t="s">
        <v>140</v>
      </c>
      <c r="E374" s="6" t="s">
        <v>1973</v>
      </c>
      <c r="F374" s="6" t="s">
        <v>1974</v>
      </c>
      <c r="G374" s="1" t="s">
        <v>1983</v>
      </c>
      <c r="H374" s="1">
        <v>23</v>
      </c>
      <c r="I374" s="1" t="s">
        <v>164</v>
      </c>
      <c r="J374" s="1" t="s">
        <v>415</v>
      </c>
      <c r="K374" s="1">
        <v>42.2</v>
      </c>
      <c r="L374" s="1" t="s">
        <v>1734</v>
      </c>
      <c r="M374" s="1">
        <v>0.122</v>
      </c>
      <c r="N374" s="1">
        <v>0.081</v>
      </c>
      <c r="O374" s="1">
        <f>(4/3)*PI()*((N374/2)^2)*(M374/2)</f>
        <v>0.0004191104511374535</v>
      </c>
      <c r="P374" s="1">
        <v>0.096</v>
      </c>
      <c r="Q374" s="1">
        <v>0.068</v>
      </c>
      <c r="R374" s="1">
        <f>(4/3)*PI()*((Q374/2)^2)*(P374/2)</f>
        <v>0.00023242759088318724</v>
      </c>
      <c r="S374" s="1">
        <v>0.18</v>
      </c>
      <c r="T374" s="1">
        <v>0.08</v>
      </c>
      <c r="U374" s="1">
        <f t="shared" si="98"/>
        <v>0.0006031857894892403</v>
      </c>
      <c r="V374" s="1">
        <v>0.23</v>
      </c>
      <c r="W374" s="1">
        <v>0.1</v>
      </c>
      <c r="X374" s="1">
        <f t="shared" si="95"/>
        <v>0.33</v>
      </c>
      <c r="Y374" s="1">
        <v>0.045</v>
      </c>
      <c r="Z374" s="1">
        <f>(PI()*(1/3)*((Y374/2)^2)*W374)*2</f>
        <v>0.00010602875205865551</v>
      </c>
      <c r="AA374" s="1">
        <f t="shared" si="96"/>
        <v>0.000471827946661017</v>
      </c>
      <c r="AB374" s="1">
        <f t="shared" si="99"/>
        <v>0.0003657991946023615</v>
      </c>
      <c r="AC374" s="1">
        <f t="shared" si="97"/>
        <v>0.7822265625</v>
      </c>
      <c r="AD374" s="1" t="s">
        <v>1538</v>
      </c>
      <c r="AE374" s="8">
        <v>1923</v>
      </c>
      <c r="AF374" s="13" t="s">
        <v>1704</v>
      </c>
      <c r="AG374" s="14" t="s">
        <v>1539</v>
      </c>
      <c r="AH374" s="1"/>
      <c r="AI374" s="13" t="s">
        <v>358</v>
      </c>
    </row>
    <row r="375" spans="1:35" ht="15.75">
      <c r="A375" s="1" t="s">
        <v>1148</v>
      </c>
      <c r="B375" s="1" t="s">
        <v>1052</v>
      </c>
      <c r="C375" s="5" t="s">
        <v>97</v>
      </c>
      <c r="D375" s="6" t="s">
        <v>522</v>
      </c>
      <c r="E375" s="6" t="s">
        <v>1912</v>
      </c>
      <c r="F375" s="6" t="s">
        <v>1913</v>
      </c>
      <c r="G375" s="1" t="s">
        <v>1336</v>
      </c>
      <c r="H375" s="1">
        <v>17.2</v>
      </c>
      <c r="I375" s="1" t="s">
        <v>164</v>
      </c>
      <c r="J375" s="1" t="s">
        <v>415</v>
      </c>
      <c r="K375" s="1">
        <v>47.62</v>
      </c>
      <c r="L375" s="1" t="s">
        <v>1735</v>
      </c>
      <c r="M375" s="1"/>
      <c r="N375" s="1"/>
      <c r="O375" s="1"/>
      <c r="P375" s="1">
        <v>0.06</v>
      </c>
      <c r="Q375" s="1">
        <v>0.054</v>
      </c>
      <c r="R375" s="1">
        <f>(4/3)*PI()*((Q375/2)^2)*(P375/2)</f>
        <v>9.160884177867835E-05</v>
      </c>
      <c r="S375" s="1">
        <v>0.26</v>
      </c>
      <c r="T375" s="1">
        <v>0.105</v>
      </c>
      <c r="U375" s="1">
        <f t="shared" si="98"/>
        <v>0.0015008958902525233</v>
      </c>
      <c r="V375" s="1">
        <v>0.06</v>
      </c>
      <c r="W375" s="1"/>
      <c r="X375" s="1">
        <f t="shared" si="95"/>
        <v>0.06</v>
      </c>
      <c r="Y375" s="1">
        <v>0.039</v>
      </c>
      <c r="Z375" s="1"/>
      <c r="AA375" s="1">
        <f t="shared" si="96"/>
        <v>7.167543639165113E-05</v>
      </c>
      <c r="AB375" s="1">
        <f t="shared" si="99"/>
        <v>7.167543639165113E-05</v>
      </c>
      <c r="AC375" s="1">
        <f t="shared" si="97"/>
        <v>0.047755102040816344</v>
      </c>
      <c r="AD375" s="1" t="s">
        <v>1608</v>
      </c>
      <c r="AE375" s="8">
        <v>1935</v>
      </c>
      <c r="AF375" s="13" t="s">
        <v>1704</v>
      </c>
      <c r="AG375" s="14" t="s">
        <v>1053</v>
      </c>
      <c r="AH375" s="1"/>
      <c r="AI375" s="13" t="s">
        <v>352</v>
      </c>
    </row>
    <row r="376" spans="1:35" ht="15.75">
      <c r="A376" s="1" t="s">
        <v>672</v>
      </c>
      <c r="B376" s="1" t="s">
        <v>777</v>
      </c>
      <c r="C376" s="5" t="s">
        <v>1203</v>
      </c>
      <c r="D376" s="5" t="s">
        <v>1326</v>
      </c>
      <c r="E376" s="5" t="s">
        <v>1912</v>
      </c>
      <c r="F376" s="6" t="s">
        <v>1913</v>
      </c>
      <c r="G376" s="1" t="s">
        <v>778</v>
      </c>
      <c r="H376" s="1">
        <v>14.5</v>
      </c>
      <c r="I376" s="1" t="s">
        <v>1682</v>
      </c>
      <c r="J376" s="1" t="s">
        <v>415</v>
      </c>
      <c r="K376" s="1">
        <v>27.34</v>
      </c>
      <c r="L376" s="1" t="s">
        <v>1736</v>
      </c>
      <c r="M376" s="1">
        <v>0.029</v>
      </c>
      <c r="N376" s="1">
        <v>0.018</v>
      </c>
      <c r="O376" s="1">
        <f>(4/3)*PI()*((N376/2)^2)*(M376/2)</f>
        <v>4.919734095521616E-06</v>
      </c>
      <c r="P376" s="1">
        <v>0.033</v>
      </c>
      <c r="Q376" s="1">
        <v>0.02</v>
      </c>
      <c r="R376" s="1">
        <f>(4/3)*PI()*((Q376/2)^2)*(P376/2)</f>
        <v>6.911503837897545E-06</v>
      </c>
      <c r="S376" s="1">
        <v>0.246</v>
      </c>
      <c r="T376" s="1">
        <v>0.076</v>
      </c>
      <c r="U376" s="1">
        <f t="shared" si="98"/>
        <v>0.0007439794058525204</v>
      </c>
      <c r="V376" s="1">
        <v>0.166</v>
      </c>
      <c r="W376" s="1"/>
      <c r="X376" s="1">
        <f t="shared" si="95"/>
        <v>0.166</v>
      </c>
      <c r="Y376" s="1">
        <v>0.021</v>
      </c>
      <c r="Z376" s="1"/>
      <c r="AA376" s="1">
        <f t="shared" si="96"/>
        <v>5.749585794967361E-05</v>
      </c>
      <c r="AB376" s="1">
        <f t="shared" si="99"/>
        <v>5.749585794967361E-05</v>
      </c>
      <c r="AC376" s="1">
        <f t="shared" si="97"/>
        <v>0.0772815181406662</v>
      </c>
      <c r="AD376" s="1" t="s">
        <v>18</v>
      </c>
      <c r="AE376" s="8">
        <v>1998</v>
      </c>
      <c r="AF376" s="1" t="s">
        <v>1771</v>
      </c>
      <c r="AG376" s="9" t="s">
        <v>802</v>
      </c>
      <c r="AH376" s="1"/>
      <c r="AI376" s="13" t="s">
        <v>312</v>
      </c>
    </row>
    <row r="377" spans="1:35" ht="15.75">
      <c r="A377" s="1" t="s">
        <v>597</v>
      </c>
      <c r="B377" s="1" t="s">
        <v>518</v>
      </c>
      <c r="C377" s="5" t="s">
        <v>1095</v>
      </c>
      <c r="D377" s="6" t="s">
        <v>163</v>
      </c>
      <c r="E377" s="6" t="s">
        <v>1914</v>
      </c>
      <c r="F377" s="6" t="s">
        <v>1913</v>
      </c>
      <c r="G377" s="1" t="s">
        <v>407</v>
      </c>
      <c r="H377" s="1">
        <v>5</v>
      </c>
      <c r="I377" s="1" t="s">
        <v>164</v>
      </c>
      <c r="J377" s="1" t="s">
        <v>165</v>
      </c>
      <c r="K377" s="1">
        <v>41</v>
      </c>
      <c r="L377" s="1" t="s">
        <v>1737</v>
      </c>
      <c r="M377" s="1"/>
      <c r="N377" s="1"/>
      <c r="O377" s="1"/>
      <c r="P377" s="1">
        <v>0.021</v>
      </c>
      <c r="Q377" s="1">
        <v>0.011</v>
      </c>
      <c r="R377" s="1">
        <f>(4/3)*PI()*((Q377/2)^2)*(P377/2)</f>
        <v>1.3304644887952773E-06</v>
      </c>
      <c r="S377" s="1">
        <v>0.1833</v>
      </c>
      <c r="T377" s="1">
        <v>0.0717</v>
      </c>
      <c r="U377" s="1">
        <f t="shared" si="98"/>
        <v>0.0004934002879486992</v>
      </c>
      <c r="V377" s="1">
        <v>0.2917</v>
      </c>
      <c r="W377" s="1"/>
      <c r="X377" s="1">
        <f t="shared" si="95"/>
        <v>0.2917</v>
      </c>
      <c r="Y377" s="1">
        <v>0.0277</v>
      </c>
      <c r="Z377" s="1"/>
      <c r="AA377" s="1">
        <f t="shared" si="96"/>
        <v>0.00017578663333658463</v>
      </c>
      <c r="AB377" s="1">
        <f t="shared" si="99"/>
        <v>0.00017578663333658463</v>
      </c>
      <c r="AC377" s="1">
        <f t="shared" si="97"/>
        <v>0.35627590341994664</v>
      </c>
      <c r="AD377" s="1" t="s">
        <v>196</v>
      </c>
      <c r="AE377" s="8">
        <v>1942</v>
      </c>
      <c r="AF377" s="1" t="s">
        <v>1704</v>
      </c>
      <c r="AG377" s="9" t="s">
        <v>398</v>
      </c>
      <c r="AH377" s="1"/>
      <c r="AI377" s="22" t="s">
        <v>323</v>
      </c>
    </row>
    <row r="378" spans="1:35" ht="15.75">
      <c r="A378" s="1" t="s">
        <v>1145</v>
      </c>
      <c r="B378" s="1" t="s">
        <v>1142</v>
      </c>
      <c r="C378" s="6" t="s">
        <v>1080</v>
      </c>
      <c r="D378" s="6" t="s">
        <v>990</v>
      </c>
      <c r="E378" s="6" t="s">
        <v>1912</v>
      </c>
      <c r="F378" s="6" t="s">
        <v>1913</v>
      </c>
      <c r="G378" s="1" t="s">
        <v>1219</v>
      </c>
      <c r="H378" s="1">
        <v>4</v>
      </c>
      <c r="I378" s="1" t="s">
        <v>1329</v>
      </c>
      <c r="J378" s="1" t="s">
        <v>415</v>
      </c>
      <c r="K378" s="1">
        <v>30.48</v>
      </c>
      <c r="L378" s="1" t="s">
        <v>1843</v>
      </c>
      <c r="M378" s="1"/>
      <c r="N378" s="1"/>
      <c r="O378" s="1"/>
      <c r="P378" s="1"/>
      <c r="Q378" s="1"/>
      <c r="R378" s="1"/>
      <c r="S378" s="1">
        <v>0.095</v>
      </c>
      <c r="T378" s="1">
        <v>0.065</v>
      </c>
      <c r="U378" s="1">
        <f t="shared" si="98"/>
        <v>0.00021015945855576722</v>
      </c>
      <c r="V378" s="1">
        <v>0.085</v>
      </c>
      <c r="W378" s="1"/>
      <c r="X378" s="1">
        <f t="shared" si="95"/>
        <v>0.085</v>
      </c>
      <c r="Y378" s="1">
        <v>0.011</v>
      </c>
      <c r="Z378" s="1"/>
      <c r="AA378" s="1">
        <f t="shared" si="96"/>
        <v>8.077820110542755E-06</v>
      </c>
      <c r="AB378" s="1">
        <f t="shared" si="99"/>
        <v>8.077820110542755E-06</v>
      </c>
      <c r="AC378" s="1">
        <f t="shared" si="97"/>
        <v>0.03843662410464029</v>
      </c>
      <c r="AD378" s="1" t="s">
        <v>154</v>
      </c>
      <c r="AE378" s="8">
        <v>1983</v>
      </c>
      <c r="AF378" s="1" t="s">
        <v>1704</v>
      </c>
      <c r="AG378" s="9" t="s">
        <v>1168</v>
      </c>
      <c r="AH378" s="1"/>
      <c r="AI378" s="13" t="s">
        <v>353</v>
      </c>
    </row>
    <row r="379" spans="1:35" ht="15.75">
      <c r="A379" s="1" t="s">
        <v>217</v>
      </c>
      <c r="B379" s="1" t="s">
        <v>577</v>
      </c>
      <c r="C379" s="6" t="s">
        <v>1080</v>
      </c>
      <c r="D379" s="6" t="s">
        <v>990</v>
      </c>
      <c r="E379" s="6" t="s">
        <v>1912</v>
      </c>
      <c r="F379" s="6" t="s">
        <v>1913</v>
      </c>
      <c r="G379" s="1" t="s">
        <v>407</v>
      </c>
      <c r="H379" s="1">
        <v>5</v>
      </c>
      <c r="I379" s="1" t="s">
        <v>1329</v>
      </c>
      <c r="J379" s="1" t="s">
        <v>165</v>
      </c>
      <c r="K379" s="1">
        <v>41.53</v>
      </c>
      <c r="L379" s="1" t="s">
        <v>1844</v>
      </c>
      <c r="M379" s="1"/>
      <c r="N379" s="1"/>
      <c r="O379" s="1"/>
      <c r="P379" s="1">
        <v>0.0184</v>
      </c>
      <c r="Q379" s="1">
        <v>0.01</v>
      </c>
      <c r="R379" s="1">
        <f>(4/3)*PI()*((Q379/2)^2)*(P379/2)</f>
        <v>9.634217471008697E-07</v>
      </c>
      <c r="S379" s="1">
        <v>0.11</v>
      </c>
      <c r="T379" s="1">
        <v>0.0417</v>
      </c>
      <c r="U379" s="1">
        <f t="shared" si="98"/>
        <v>0.00010015287423901385</v>
      </c>
      <c r="V379" s="1">
        <v>0.07</v>
      </c>
      <c r="W379" s="1"/>
      <c r="X379" s="1">
        <f t="shared" si="95"/>
        <v>0.07</v>
      </c>
      <c r="Y379" s="1">
        <v>0.0094</v>
      </c>
      <c r="Z379" s="1"/>
      <c r="AA379" s="1">
        <f t="shared" si="96"/>
        <v>4.857844720245897E-06</v>
      </c>
      <c r="AB379" s="1">
        <f t="shared" si="99"/>
        <v>4.857844720245897E-06</v>
      </c>
      <c r="AC379" s="1">
        <f t="shared" si="97"/>
        <v>0.04850429662809974</v>
      </c>
      <c r="AD379" s="1" t="s">
        <v>196</v>
      </c>
      <c r="AE379" s="8">
        <v>1940</v>
      </c>
      <c r="AF379" s="1" t="s">
        <v>1201</v>
      </c>
      <c r="AG379" s="1"/>
      <c r="AH379" s="1"/>
      <c r="AI379" s="22" t="s">
        <v>323</v>
      </c>
    </row>
    <row r="380" spans="1:35" ht="15.75">
      <c r="A380" s="1" t="s">
        <v>653</v>
      </c>
      <c r="B380" s="1" t="s">
        <v>767</v>
      </c>
      <c r="C380" s="5" t="s">
        <v>1112</v>
      </c>
      <c r="D380" s="5" t="s">
        <v>986</v>
      </c>
      <c r="E380" s="5" t="s">
        <v>1972</v>
      </c>
      <c r="F380" s="6" t="s">
        <v>1913</v>
      </c>
      <c r="G380" s="1" t="s">
        <v>1672</v>
      </c>
      <c r="H380" s="1">
        <v>13.5</v>
      </c>
      <c r="I380" s="1" t="s">
        <v>1759</v>
      </c>
      <c r="J380" s="1" t="s">
        <v>415</v>
      </c>
      <c r="K380" s="1" t="s">
        <v>1682</v>
      </c>
      <c r="L380" s="1"/>
      <c r="M380" s="1"/>
      <c r="N380" s="1"/>
      <c r="O380" s="1"/>
      <c r="P380" s="1"/>
      <c r="Q380" s="1"/>
      <c r="R380" s="1"/>
      <c r="S380" s="1">
        <v>0.15</v>
      </c>
      <c r="T380" s="1">
        <v>0.06</v>
      </c>
      <c r="U380" s="1">
        <f t="shared" si="98"/>
        <v>0.0002827433388230813</v>
      </c>
      <c r="V380" s="1">
        <v>0.14</v>
      </c>
      <c r="W380" s="1"/>
      <c r="X380" s="1">
        <f t="shared" si="95"/>
        <v>0.14</v>
      </c>
      <c r="Y380" s="1">
        <v>0.04</v>
      </c>
      <c r="Z380" s="1"/>
      <c r="AA380" s="1">
        <f t="shared" si="96"/>
        <v>0.00017592918860102842</v>
      </c>
      <c r="AB380" s="1">
        <f t="shared" si="99"/>
        <v>0.00017592918860102842</v>
      </c>
      <c r="AC380" s="1">
        <f t="shared" si="97"/>
        <v>0.6222222222222223</v>
      </c>
      <c r="AD380" s="1" t="s">
        <v>768</v>
      </c>
      <c r="AE380" s="8">
        <v>1937</v>
      </c>
      <c r="AF380" s="1" t="s">
        <v>1426</v>
      </c>
      <c r="AG380" s="9"/>
      <c r="AH380" s="1"/>
      <c r="AI380" s="13" t="s">
        <v>1510</v>
      </c>
    </row>
    <row r="381" spans="1:35" ht="15.75">
      <c r="A381" s="1" t="s">
        <v>865</v>
      </c>
      <c r="B381" s="1" t="s">
        <v>767</v>
      </c>
      <c r="C381" s="5" t="s">
        <v>1112</v>
      </c>
      <c r="D381" s="5" t="s">
        <v>986</v>
      </c>
      <c r="E381" s="5" t="s">
        <v>1972</v>
      </c>
      <c r="F381" s="6" t="s">
        <v>1913</v>
      </c>
      <c r="G381" s="1" t="s">
        <v>1460</v>
      </c>
      <c r="H381" s="1">
        <v>8.9</v>
      </c>
      <c r="I381" s="1" t="s">
        <v>1759</v>
      </c>
      <c r="J381" s="1" t="s">
        <v>415</v>
      </c>
      <c r="K381" s="1">
        <v>44.6</v>
      </c>
      <c r="L381" s="1" t="s">
        <v>1845</v>
      </c>
      <c r="M381" s="1"/>
      <c r="N381" s="1"/>
      <c r="O381" s="1"/>
      <c r="P381" s="1">
        <v>0.108</v>
      </c>
      <c r="Q381" s="1">
        <v>0.0675</v>
      </c>
      <c r="R381" s="1">
        <f aca="true" t="shared" si="101" ref="R381:R390">(4/3)*PI()*((Q381/2)^2)*(P381/2)</f>
        <v>0.0002576498675025329</v>
      </c>
      <c r="S381" s="1">
        <v>0.35</v>
      </c>
      <c r="T381" s="1">
        <v>0.209</v>
      </c>
      <c r="U381" s="1">
        <f t="shared" si="98"/>
        <v>0.008004961340918252</v>
      </c>
      <c r="V381" s="1">
        <v>0.54</v>
      </c>
      <c r="W381" s="1"/>
      <c r="X381" s="1">
        <f t="shared" si="95"/>
        <v>0.54</v>
      </c>
      <c r="Y381" s="1">
        <v>0.055</v>
      </c>
      <c r="Z381" s="1"/>
      <c r="AA381" s="1">
        <f t="shared" si="96"/>
        <v>0.0012829478999097318</v>
      </c>
      <c r="AB381" s="1">
        <f t="shared" si="99"/>
        <v>0.0012829478999097318</v>
      </c>
      <c r="AC381" s="1">
        <f t="shared" si="97"/>
        <v>0.16026909378709933</v>
      </c>
      <c r="AD381" s="1" t="s">
        <v>1515</v>
      </c>
      <c r="AE381" s="8">
        <v>1961</v>
      </c>
      <c r="AF381" s="1" t="s">
        <v>1704</v>
      </c>
      <c r="AG381" s="9" t="s">
        <v>866</v>
      </c>
      <c r="AH381" s="1"/>
      <c r="AI381" s="13" t="s">
        <v>315</v>
      </c>
    </row>
    <row r="382" spans="1:35" ht="15.75">
      <c r="A382" s="1" t="s">
        <v>1529</v>
      </c>
      <c r="B382" s="1" t="s">
        <v>1448</v>
      </c>
      <c r="C382" s="5" t="s">
        <v>1449</v>
      </c>
      <c r="D382" s="6" t="s">
        <v>140</v>
      </c>
      <c r="E382" s="6" t="s">
        <v>1973</v>
      </c>
      <c r="F382" s="6" t="s">
        <v>1974</v>
      </c>
      <c r="G382" s="1" t="s">
        <v>1683</v>
      </c>
      <c r="H382" s="1">
        <v>15.5</v>
      </c>
      <c r="I382" s="1" t="s">
        <v>164</v>
      </c>
      <c r="J382" s="1" t="s">
        <v>415</v>
      </c>
      <c r="K382" s="1">
        <v>33.77</v>
      </c>
      <c r="L382" s="1" t="s">
        <v>1740</v>
      </c>
      <c r="M382" s="1">
        <v>0.077</v>
      </c>
      <c r="N382" s="1">
        <v>0.045</v>
      </c>
      <c r="O382" s="1">
        <f>(4/3)*PI()*((N382/2)^2)*(M382/2)</f>
        <v>8.164213908516473E-05</v>
      </c>
      <c r="P382" s="1">
        <v>0.108</v>
      </c>
      <c r="Q382" s="1">
        <v>0.077</v>
      </c>
      <c r="R382" s="1">
        <f t="shared" si="101"/>
        <v>0.0003352770511764099</v>
      </c>
      <c r="S382" s="1">
        <v>0.203</v>
      </c>
      <c r="T382" s="1">
        <v>0.064</v>
      </c>
      <c r="U382" s="1">
        <f t="shared" si="98"/>
        <v>0.0004353660987246783</v>
      </c>
      <c r="V382" s="1">
        <v>0.605</v>
      </c>
      <c r="W382" s="1">
        <v>0.174</v>
      </c>
      <c r="X382" s="1">
        <f t="shared" si="95"/>
        <v>0.7789999999999999</v>
      </c>
      <c r="Y382" s="1">
        <v>0.0192</v>
      </c>
      <c r="Z382" s="1">
        <f>(PI()*(1/3)*((Y382/2)^2)*W382)*2</f>
        <v>3.358538475876089E-05</v>
      </c>
      <c r="AA382" s="1">
        <f t="shared" si="96"/>
        <v>0.00020875053802643623</v>
      </c>
      <c r="AB382" s="1">
        <f t="shared" si="99"/>
        <v>0.00017516515326767535</v>
      </c>
      <c r="AC382" s="1">
        <f t="shared" si="97"/>
        <v>0.47948275862068956</v>
      </c>
      <c r="AD382" s="1" t="s">
        <v>19</v>
      </c>
      <c r="AE382" s="8">
        <v>1960</v>
      </c>
      <c r="AF382" s="1" t="s">
        <v>1704</v>
      </c>
      <c r="AG382" s="9" t="s">
        <v>1520</v>
      </c>
      <c r="AH382" s="1"/>
      <c r="AI382" s="13" t="s">
        <v>1536</v>
      </c>
    </row>
    <row r="383" spans="1:35" ht="15.75">
      <c r="A383" s="1" t="s">
        <v>1604</v>
      </c>
      <c r="B383" s="1" t="s">
        <v>1448</v>
      </c>
      <c r="C383" s="5" t="s">
        <v>1449</v>
      </c>
      <c r="D383" s="6" t="s">
        <v>140</v>
      </c>
      <c r="E383" s="6" t="s">
        <v>1973</v>
      </c>
      <c r="F383" s="6" t="s">
        <v>1974</v>
      </c>
      <c r="G383" s="1" t="s">
        <v>218</v>
      </c>
      <c r="H383" s="1">
        <v>17</v>
      </c>
      <c r="I383" s="1" t="s">
        <v>164</v>
      </c>
      <c r="J383" s="1" t="s">
        <v>415</v>
      </c>
      <c r="K383" s="1">
        <v>42</v>
      </c>
      <c r="L383" s="1" t="s">
        <v>1848</v>
      </c>
      <c r="M383" s="1">
        <v>0.148</v>
      </c>
      <c r="N383" s="1">
        <v>0.052</v>
      </c>
      <c r="O383" s="1">
        <f>(4/3)*PI()*((N383/2)^2)*(M383/2)</f>
        <v>0.0002095400412042344</v>
      </c>
      <c r="P383" s="1">
        <v>0.113</v>
      </c>
      <c r="Q383" s="1">
        <v>0.097</v>
      </c>
      <c r="R383" s="1">
        <f t="shared" si="101"/>
        <v>0.0005566991193952965</v>
      </c>
      <c r="S383" s="1">
        <v>0.244</v>
      </c>
      <c r="T383" s="1">
        <v>0.079</v>
      </c>
      <c r="U383" s="1">
        <f t="shared" si="98"/>
        <v>0.0007973383098761918</v>
      </c>
      <c r="V383" s="1">
        <v>0.608</v>
      </c>
      <c r="W383" s="1"/>
      <c r="X383" s="1">
        <f t="shared" si="95"/>
        <v>0.608</v>
      </c>
      <c r="Y383" s="1">
        <v>0.062</v>
      </c>
      <c r="Z383" s="1"/>
      <c r="AA383" s="1">
        <f t="shared" si="96"/>
        <v>0.0018355948883806727</v>
      </c>
      <c r="AB383" s="1">
        <f t="shared" si="99"/>
        <v>0.0018355948883806727</v>
      </c>
      <c r="AC383" s="1">
        <f t="shared" si="97"/>
        <v>2.302153133298835</v>
      </c>
      <c r="AD383" s="1" t="s">
        <v>1525</v>
      </c>
      <c r="AE383" s="8">
        <v>1941</v>
      </c>
      <c r="AF383" s="1" t="s">
        <v>1708</v>
      </c>
      <c r="AG383" s="7" t="s">
        <v>1526</v>
      </c>
      <c r="AH383" s="1"/>
      <c r="AI383" s="13" t="s">
        <v>342</v>
      </c>
    </row>
    <row r="384" spans="1:35" ht="15.75">
      <c r="A384" s="1" t="s">
        <v>1454</v>
      </c>
      <c r="B384" s="1" t="s">
        <v>1448</v>
      </c>
      <c r="C384" s="5" t="s">
        <v>1449</v>
      </c>
      <c r="D384" s="6" t="s">
        <v>140</v>
      </c>
      <c r="E384" s="6" t="s">
        <v>1973</v>
      </c>
      <c r="F384" s="6" t="s">
        <v>1974</v>
      </c>
      <c r="G384" s="1" t="s">
        <v>219</v>
      </c>
      <c r="H384" s="1">
        <v>15.5</v>
      </c>
      <c r="I384" s="1" t="s">
        <v>164</v>
      </c>
      <c r="J384" s="1" t="s">
        <v>415</v>
      </c>
      <c r="K384" s="1">
        <v>37.23</v>
      </c>
      <c r="L384" s="1" t="s">
        <v>1849</v>
      </c>
      <c r="M384" s="1">
        <v>0.093</v>
      </c>
      <c r="N384" s="1">
        <v>0.039</v>
      </c>
      <c r="O384" s="1">
        <f>(4/3)*PI()*((N384/2)^2)*(M384/2)</f>
        <v>7.406461760470616E-05</v>
      </c>
      <c r="P384" s="1">
        <v>0.044</v>
      </c>
      <c r="Q384" s="1">
        <v>0.026</v>
      </c>
      <c r="R384" s="1">
        <f t="shared" si="101"/>
        <v>1.55739219813958E-05</v>
      </c>
      <c r="S384" s="1">
        <v>0.209</v>
      </c>
      <c r="T384" s="1">
        <v>0.067</v>
      </c>
      <c r="U384" s="1">
        <f t="shared" si="98"/>
        <v>0.0004912408948650995</v>
      </c>
      <c r="V384" s="1">
        <v>0.553</v>
      </c>
      <c r="W384" s="1">
        <v>0.16</v>
      </c>
      <c r="X384" s="1">
        <f t="shared" si="95"/>
        <v>0.7130000000000001</v>
      </c>
      <c r="Y384" s="1">
        <v>0.049</v>
      </c>
      <c r="Z384" s="1">
        <f>(PI()*(1/3)*((Y384/2)^2)*W384)*2</f>
        <v>0.00020114570563384252</v>
      </c>
      <c r="AA384" s="1">
        <f t="shared" si="96"/>
        <v>0.001243960473279295</v>
      </c>
      <c r="AB384" s="1">
        <f t="shared" si="99"/>
        <v>0.0010428147676454524</v>
      </c>
      <c r="AC384" s="1">
        <f t="shared" si="97"/>
        <v>2.532281995009599</v>
      </c>
      <c r="AD384" s="1" t="s">
        <v>78</v>
      </c>
      <c r="AE384" s="8">
        <v>1968</v>
      </c>
      <c r="AF384" s="1" t="s">
        <v>1704</v>
      </c>
      <c r="AG384" s="9" t="s">
        <v>1456</v>
      </c>
      <c r="AH384" s="1"/>
      <c r="AI384" s="13" t="s">
        <v>1536</v>
      </c>
    </row>
    <row r="385" spans="1:35" ht="15.75">
      <c r="A385" s="1" t="s">
        <v>1235</v>
      </c>
      <c r="B385" s="1" t="s">
        <v>820</v>
      </c>
      <c r="C385" s="5" t="s">
        <v>1451</v>
      </c>
      <c r="D385" s="6" t="s">
        <v>163</v>
      </c>
      <c r="E385" s="6" t="s">
        <v>1914</v>
      </c>
      <c r="F385" s="6" t="s">
        <v>1913</v>
      </c>
      <c r="G385" s="1" t="s">
        <v>49</v>
      </c>
      <c r="H385" s="1">
        <v>25</v>
      </c>
      <c r="I385" s="1" t="s">
        <v>164</v>
      </c>
      <c r="J385" s="1" t="s">
        <v>415</v>
      </c>
      <c r="K385" s="1">
        <v>21.27</v>
      </c>
      <c r="L385" s="1" t="s">
        <v>1589</v>
      </c>
      <c r="M385" s="1"/>
      <c r="N385" s="1"/>
      <c r="O385" s="1"/>
      <c r="P385" s="1">
        <v>0.02</v>
      </c>
      <c r="Q385" s="1">
        <v>0.011</v>
      </c>
      <c r="R385" s="1">
        <f t="shared" si="101"/>
        <v>1.267109036947883E-06</v>
      </c>
      <c r="S385" s="1">
        <v>0.091</v>
      </c>
      <c r="T385" s="1">
        <v>0.047</v>
      </c>
      <c r="U385" s="1">
        <f t="shared" si="98"/>
        <v>0.00010525330227199443</v>
      </c>
      <c r="V385" s="1">
        <v>0.32</v>
      </c>
      <c r="W385" s="1"/>
      <c r="X385" s="1">
        <f t="shared" si="95"/>
        <v>0.32</v>
      </c>
      <c r="Y385" s="1">
        <v>0.017</v>
      </c>
      <c r="Z385" s="1"/>
      <c r="AA385" s="1">
        <f t="shared" si="96"/>
        <v>7.263362215099603E-05</v>
      </c>
      <c r="AB385" s="1">
        <f t="shared" si="99"/>
        <v>7.263362215099603E-05</v>
      </c>
      <c r="AC385" s="1">
        <f t="shared" si="97"/>
        <v>0.690084021908377</v>
      </c>
      <c r="AD385" s="1" t="s">
        <v>1159</v>
      </c>
      <c r="AE385" s="8">
        <v>1958</v>
      </c>
      <c r="AF385" s="1" t="s">
        <v>1704</v>
      </c>
      <c r="AG385" s="9" t="s">
        <v>994</v>
      </c>
      <c r="AH385" s="1"/>
      <c r="AI385" s="1" t="s">
        <v>308</v>
      </c>
    </row>
    <row r="386" spans="1:35" ht="15.75">
      <c r="A386" s="1" t="s">
        <v>1069</v>
      </c>
      <c r="B386" s="1" t="s">
        <v>1070</v>
      </c>
      <c r="C386" s="5" t="s">
        <v>1322</v>
      </c>
      <c r="D386" s="5" t="s">
        <v>986</v>
      </c>
      <c r="E386" s="5" t="s">
        <v>1972</v>
      </c>
      <c r="F386" s="6" t="s">
        <v>1913</v>
      </c>
      <c r="G386" s="1" t="s">
        <v>1071</v>
      </c>
      <c r="H386" s="1">
        <v>37</v>
      </c>
      <c r="I386" s="1" t="s">
        <v>164</v>
      </c>
      <c r="J386" s="1" t="s">
        <v>415</v>
      </c>
      <c r="K386" s="1">
        <v>27.2</v>
      </c>
      <c r="L386" s="1" t="s">
        <v>1590</v>
      </c>
      <c r="M386" s="1">
        <v>0.068</v>
      </c>
      <c r="N386" s="1">
        <v>0.039</v>
      </c>
      <c r="O386" s="1">
        <f>(4/3)*PI()*((N386/2)^2)*(M386/2)</f>
        <v>5.415477416258085E-05</v>
      </c>
      <c r="P386" s="1">
        <v>0.095</v>
      </c>
      <c r="Q386" s="1">
        <v>0.057</v>
      </c>
      <c r="R386" s="1">
        <f t="shared" si="101"/>
        <v>0.00016161138008229293</v>
      </c>
      <c r="S386" s="1">
        <v>0.25</v>
      </c>
      <c r="T386" s="1">
        <v>0.088</v>
      </c>
      <c r="U386" s="1">
        <f t="shared" si="98"/>
        <v>0.0010136872295583065</v>
      </c>
      <c r="V386" s="1">
        <v>1.919</v>
      </c>
      <c r="W386" s="1"/>
      <c r="X386" s="1">
        <f t="shared" si="95"/>
        <v>1.919</v>
      </c>
      <c r="Y386" s="1">
        <v>0.161</v>
      </c>
      <c r="Z386" s="1"/>
      <c r="AA386" s="1">
        <f t="shared" si="96"/>
        <v>0.03906758881758307</v>
      </c>
      <c r="AB386" s="1">
        <f t="shared" si="99"/>
        <v>0.03906758881758307</v>
      </c>
      <c r="AC386" s="1">
        <f t="shared" si="97"/>
        <v>38.540081869834715</v>
      </c>
      <c r="AD386" s="1" t="s">
        <v>79</v>
      </c>
      <c r="AE386" s="8">
        <v>2008</v>
      </c>
      <c r="AF386" s="1" t="s">
        <v>1072</v>
      </c>
      <c r="AG386" s="9" t="s">
        <v>906</v>
      </c>
      <c r="AH386" s="1"/>
      <c r="AI386" s="13" t="s">
        <v>282</v>
      </c>
    </row>
    <row r="387" spans="1:35" ht="15.75">
      <c r="A387" s="1" t="s">
        <v>1084</v>
      </c>
      <c r="B387" s="1" t="s">
        <v>1070</v>
      </c>
      <c r="C387" s="5" t="s">
        <v>1322</v>
      </c>
      <c r="D387" s="5" t="s">
        <v>986</v>
      </c>
      <c r="E387" s="5" t="s">
        <v>1972</v>
      </c>
      <c r="F387" s="6" t="s">
        <v>1913</v>
      </c>
      <c r="G387" s="1" t="s">
        <v>1380</v>
      </c>
      <c r="H387" s="1">
        <v>20</v>
      </c>
      <c r="I387" s="1" t="s">
        <v>164</v>
      </c>
      <c r="J387" s="1" t="s">
        <v>415</v>
      </c>
      <c r="K387" s="1">
        <v>10.16</v>
      </c>
      <c r="L387" s="1" t="s">
        <v>1591</v>
      </c>
      <c r="M387" s="1"/>
      <c r="N387" s="1"/>
      <c r="O387" s="1"/>
      <c r="P387" s="1">
        <v>0.0765</v>
      </c>
      <c r="Q387" s="1">
        <v>0.0525</v>
      </c>
      <c r="R387" s="1">
        <f t="shared" si="101"/>
        <v>0.00011040243808107503</v>
      </c>
      <c r="S387" s="1">
        <v>0.18</v>
      </c>
      <c r="T387" s="1">
        <v>0.0765</v>
      </c>
      <c r="U387" s="1">
        <f t="shared" si="98"/>
        <v>0.0005515615682091259</v>
      </c>
      <c r="V387" s="1">
        <v>0.606</v>
      </c>
      <c r="W387" s="1"/>
      <c r="X387" s="1">
        <f t="shared" si="95"/>
        <v>0.606</v>
      </c>
      <c r="Y387" s="1">
        <v>0.096</v>
      </c>
      <c r="Z387" s="1"/>
      <c r="AA387" s="1">
        <f t="shared" si="96"/>
        <v>0.004386367061165755</v>
      </c>
      <c r="AB387" s="1">
        <f t="shared" si="99"/>
        <v>0.004386367061165755</v>
      </c>
      <c r="AC387" s="1">
        <f t="shared" si="97"/>
        <v>7.952633602460593</v>
      </c>
      <c r="AD387" s="1" t="s">
        <v>80</v>
      </c>
      <c r="AE387" s="8">
        <v>1968</v>
      </c>
      <c r="AF387" s="1" t="s">
        <v>1426</v>
      </c>
      <c r="AG387" s="1" t="s">
        <v>1186</v>
      </c>
      <c r="AH387" s="1"/>
      <c r="AI387" s="13" t="s">
        <v>190</v>
      </c>
    </row>
    <row r="388" spans="1:35" ht="15.75">
      <c r="A388" s="1" t="s">
        <v>399</v>
      </c>
      <c r="B388" s="1" t="s">
        <v>400</v>
      </c>
      <c r="C388" s="5" t="s">
        <v>134</v>
      </c>
      <c r="D388" s="5" t="s">
        <v>1175</v>
      </c>
      <c r="E388" s="5" t="s">
        <v>1912</v>
      </c>
      <c r="F388" s="6" t="s">
        <v>1913</v>
      </c>
      <c r="G388" s="1" t="s">
        <v>260</v>
      </c>
      <c r="H388" s="13">
        <v>25</v>
      </c>
      <c r="I388" s="1" t="s">
        <v>164</v>
      </c>
      <c r="J388" s="1" t="s">
        <v>165</v>
      </c>
      <c r="K388" s="1">
        <v>41.5</v>
      </c>
      <c r="L388" s="1" t="s">
        <v>1844</v>
      </c>
      <c r="M388" s="1"/>
      <c r="N388" s="1"/>
      <c r="O388" s="1"/>
      <c r="P388" s="1">
        <v>0.088</v>
      </c>
      <c r="Q388" s="1">
        <v>0.044</v>
      </c>
      <c r="R388" s="1">
        <f t="shared" si="101"/>
        <v>8.920447620113097E-05</v>
      </c>
      <c r="S388" s="1">
        <v>0.24</v>
      </c>
      <c r="T388" s="1">
        <v>0.064</v>
      </c>
      <c r="U388" s="1">
        <f t="shared" si="98"/>
        <v>0.0005147185403641517</v>
      </c>
      <c r="V388" s="1">
        <v>0.183</v>
      </c>
      <c r="W388" s="1"/>
      <c r="X388" s="1">
        <f t="shared" si="95"/>
        <v>0.183</v>
      </c>
      <c r="Y388" s="1">
        <v>0.031</v>
      </c>
      <c r="Z388" s="1"/>
      <c r="AA388" s="1">
        <f t="shared" si="96"/>
        <v>0.00013812247720956542</v>
      </c>
      <c r="AB388" s="1">
        <f t="shared" si="99"/>
        <v>0.00013812247720956542</v>
      </c>
      <c r="AC388" s="1">
        <f t="shared" si="97"/>
        <v>0.2683456420898437</v>
      </c>
      <c r="AD388" s="1" t="s">
        <v>1159</v>
      </c>
      <c r="AE388" s="8">
        <v>1939</v>
      </c>
      <c r="AF388" s="1" t="s">
        <v>1201</v>
      </c>
      <c r="AG388" s="9" t="s">
        <v>710</v>
      </c>
      <c r="AH388" s="1"/>
      <c r="AI388" s="22" t="s">
        <v>323</v>
      </c>
    </row>
    <row r="389" spans="1:35" ht="15.75">
      <c r="A389" s="1" t="s">
        <v>1157</v>
      </c>
      <c r="B389" s="1" t="s">
        <v>1158</v>
      </c>
      <c r="C389" s="5" t="s">
        <v>1451</v>
      </c>
      <c r="D389" s="6" t="s">
        <v>163</v>
      </c>
      <c r="E389" s="6" t="s">
        <v>1914</v>
      </c>
      <c r="F389" s="6" t="s">
        <v>1913</v>
      </c>
      <c r="G389" s="1" t="s">
        <v>160</v>
      </c>
      <c r="H389" s="1">
        <v>21</v>
      </c>
      <c r="I389" s="1" t="s">
        <v>164</v>
      </c>
      <c r="J389" s="1" t="s">
        <v>1703</v>
      </c>
      <c r="K389" s="1">
        <v>31.3</v>
      </c>
      <c r="L389" s="1" t="s">
        <v>1747</v>
      </c>
      <c r="M389" s="1"/>
      <c r="N389" s="1"/>
      <c r="O389" s="1"/>
      <c r="P389" s="1">
        <v>0.024</v>
      </c>
      <c r="Q389" s="1">
        <v>0.014</v>
      </c>
      <c r="R389" s="1">
        <f t="shared" si="101"/>
        <v>2.463008640414398E-06</v>
      </c>
      <c r="S389" s="1">
        <v>0.125</v>
      </c>
      <c r="T389" s="1">
        <v>0.068</v>
      </c>
      <c r="U389" s="1">
        <f t="shared" si="98"/>
        <v>0.00030264009229581673</v>
      </c>
      <c r="V389" s="1">
        <v>0.37</v>
      </c>
      <c r="W389" s="1"/>
      <c r="X389" s="1">
        <f t="shared" si="95"/>
        <v>0.37</v>
      </c>
      <c r="Y389" s="1">
        <v>0.021</v>
      </c>
      <c r="Z389" s="1"/>
      <c r="AA389" s="1">
        <f t="shared" si="96"/>
        <v>0.00012815341832156165</v>
      </c>
      <c r="AB389" s="1">
        <f t="shared" si="99"/>
        <v>0.00012815341832156165</v>
      </c>
      <c r="AC389" s="1">
        <f t="shared" si="97"/>
        <v>0.4234515570934257</v>
      </c>
      <c r="AD389" s="1" t="s">
        <v>60</v>
      </c>
      <c r="AE389" s="8">
        <v>1955</v>
      </c>
      <c r="AF389" s="1" t="s">
        <v>1704</v>
      </c>
      <c r="AG389" s="9" t="s">
        <v>1565</v>
      </c>
      <c r="AH389" s="1"/>
      <c r="AI389" s="13" t="s">
        <v>1488</v>
      </c>
    </row>
    <row r="390" spans="1:35" ht="15.75">
      <c r="A390" s="1" t="s">
        <v>1532</v>
      </c>
      <c r="B390" s="1" t="s">
        <v>1533</v>
      </c>
      <c r="C390" s="6" t="s">
        <v>1615</v>
      </c>
      <c r="D390" s="5" t="s">
        <v>167</v>
      </c>
      <c r="E390" s="6" t="s">
        <v>1973</v>
      </c>
      <c r="F390" s="6" t="s">
        <v>1974</v>
      </c>
      <c r="G390" s="1" t="s">
        <v>50</v>
      </c>
      <c r="H390" s="1">
        <v>3.8</v>
      </c>
      <c r="I390" s="1" t="s">
        <v>164</v>
      </c>
      <c r="J390" s="1" t="s">
        <v>415</v>
      </c>
      <c r="K390" s="1">
        <v>43</v>
      </c>
      <c r="L390" s="1" t="s">
        <v>1853</v>
      </c>
      <c r="M390" s="1"/>
      <c r="N390" s="1"/>
      <c r="O390" s="1"/>
      <c r="P390" s="1">
        <v>0.12</v>
      </c>
      <c r="Q390" s="1">
        <v>0.074</v>
      </c>
      <c r="R390" s="1">
        <f t="shared" si="101"/>
        <v>0.00034406722742115405</v>
      </c>
      <c r="S390" s="1">
        <v>0.135</v>
      </c>
      <c r="T390" s="1">
        <v>0.038</v>
      </c>
      <c r="U390" s="1">
        <f t="shared" si="98"/>
        <v>0.00010207034531513238</v>
      </c>
      <c r="V390" s="1">
        <v>0.13</v>
      </c>
      <c r="W390" s="1">
        <v>0.14</v>
      </c>
      <c r="X390" s="1">
        <f t="shared" si="95"/>
        <v>0.27</v>
      </c>
      <c r="Y390" s="1">
        <v>0.03</v>
      </c>
      <c r="Z390" s="1">
        <f>(PI()*(1/3)*((Y390/2)^2)*W390)*2</f>
        <v>6.597344572538565E-05</v>
      </c>
      <c r="AA390" s="1">
        <f t="shared" si="96"/>
        <v>0.0001578650308428871</v>
      </c>
      <c r="AB390" s="1">
        <f t="shared" si="99"/>
        <v>9.189158511750145E-05</v>
      </c>
      <c r="AC390" s="1">
        <f t="shared" si="97"/>
        <v>1.5466297322253</v>
      </c>
      <c r="AD390" s="1" t="s">
        <v>1530</v>
      </c>
      <c r="AE390" s="8">
        <v>1959</v>
      </c>
      <c r="AF390" s="13" t="s">
        <v>1704</v>
      </c>
      <c r="AG390" s="13" t="s">
        <v>1531</v>
      </c>
      <c r="AH390" s="1"/>
      <c r="AI390" s="13" t="s">
        <v>1548</v>
      </c>
    </row>
    <row r="391" spans="1:35" ht="15.75">
      <c r="A391" s="1" t="s">
        <v>1411</v>
      </c>
      <c r="B391" s="1" t="s">
        <v>1533</v>
      </c>
      <c r="C391" s="6" t="s">
        <v>1615</v>
      </c>
      <c r="D391" s="5" t="s">
        <v>167</v>
      </c>
      <c r="E391" s="6" t="s">
        <v>1973</v>
      </c>
      <c r="F391" s="6" t="s">
        <v>1974</v>
      </c>
      <c r="G391" s="6" t="s">
        <v>1682</v>
      </c>
      <c r="H391" s="1"/>
      <c r="I391" s="7" t="s">
        <v>1682</v>
      </c>
      <c r="J391" s="1" t="s">
        <v>415</v>
      </c>
      <c r="K391" s="1">
        <v>35</v>
      </c>
      <c r="L391" s="1" t="s">
        <v>1854</v>
      </c>
      <c r="M391" s="1">
        <v>0.1</v>
      </c>
      <c r="N391" s="1">
        <v>0.04</v>
      </c>
      <c r="O391" s="1">
        <f>(4/3)*PI()*((N391/2)^2)*(M391/2)</f>
        <v>8.377580409572782E-05</v>
      </c>
      <c r="P391" s="1"/>
      <c r="Q391" s="1"/>
      <c r="R391" s="1"/>
      <c r="S391" s="1"/>
      <c r="T391" s="1"/>
      <c r="U391" s="1"/>
      <c r="V391" s="1"/>
      <c r="W391" s="1"/>
      <c r="X391" s="1"/>
      <c r="Y391" s="1"/>
      <c r="Z391" s="1"/>
      <c r="AA391" s="1"/>
      <c r="AB391" s="1"/>
      <c r="AC391" s="1"/>
      <c r="AD391" s="1" t="s">
        <v>1790</v>
      </c>
      <c r="AE391" s="8">
        <v>1940</v>
      </c>
      <c r="AF391" s="1" t="s">
        <v>1426</v>
      </c>
      <c r="AG391" s="9"/>
      <c r="AH391" s="1" t="s">
        <v>1755</v>
      </c>
      <c r="AI391" s="13"/>
    </row>
    <row r="392" spans="1:35" ht="15.75">
      <c r="A392" s="1" t="s">
        <v>1412</v>
      </c>
      <c r="B392" s="1" t="s">
        <v>1533</v>
      </c>
      <c r="C392" s="6" t="s">
        <v>1615</v>
      </c>
      <c r="D392" s="5" t="s">
        <v>167</v>
      </c>
      <c r="E392" s="6" t="s">
        <v>1973</v>
      </c>
      <c r="F392" s="6" t="s">
        <v>1974</v>
      </c>
      <c r="G392" s="6" t="s">
        <v>1682</v>
      </c>
      <c r="H392" s="1"/>
      <c r="I392" s="7" t="s">
        <v>1682</v>
      </c>
      <c r="J392" s="1" t="s">
        <v>415</v>
      </c>
      <c r="K392" s="1">
        <v>35</v>
      </c>
      <c r="L392" s="1" t="s">
        <v>1854</v>
      </c>
      <c r="M392" s="1">
        <v>0.17</v>
      </c>
      <c r="N392" s="1">
        <v>0.05</v>
      </c>
      <c r="O392" s="1">
        <f>(4/3)*PI()*((N392/2)^2)*(M392/2)</f>
        <v>0.00022252947962927706</v>
      </c>
      <c r="P392" s="1"/>
      <c r="Q392" s="1"/>
      <c r="R392" s="1"/>
      <c r="S392" s="1"/>
      <c r="T392" s="1"/>
      <c r="U392" s="1"/>
      <c r="V392" s="1"/>
      <c r="W392" s="1"/>
      <c r="X392" s="1"/>
      <c r="Y392" s="1"/>
      <c r="Z392" s="1"/>
      <c r="AA392" s="1"/>
      <c r="AB392" s="1"/>
      <c r="AC392" s="1"/>
      <c r="AD392" s="1" t="s">
        <v>1790</v>
      </c>
      <c r="AE392" s="8" t="s">
        <v>1748</v>
      </c>
      <c r="AF392" s="1" t="s">
        <v>1426</v>
      </c>
      <c r="AG392" s="9"/>
      <c r="AH392" s="1" t="s">
        <v>1755</v>
      </c>
      <c r="AI392" s="13"/>
    </row>
    <row r="393" spans="1:35" ht="15.75">
      <c r="A393" s="1" t="s">
        <v>431</v>
      </c>
      <c r="B393" s="1" t="s">
        <v>432</v>
      </c>
      <c r="C393" s="5" t="s">
        <v>433</v>
      </c>
      <c r="D393" s="5" t="s">
        <v>990</v>
      </c>
      <c r="E393" s="5" t="s">
        <v>1912</v>
      </c>
      <c r="F393" s="6" t="s">
        <v>1913</v>
      </c>
      <c r="G393" s="1" t="s">
        <v>491</v>
      </c>
      <c r="H393" s="1">
        <v>19</v>
      </c>
      <c r="I393" s="1" t="s">
        <v>1759</v>
      </c>
      <c r="J393" s="1" t="s">
        <v>143</v>
      </c>
      <c r="K393" s="1">
        <v>18.15</v>
      </c>
      <c r="L393" s="1" t="s">
        <v>1855</v>
      </c>
      <c r="M393" s="1"/>
      <c r="N393" s="1"/>
      <c r="O393" s="1"/>
      <c r="P393" s="1">
        <v>0.03</v>
      </c>
      <c r="Q393" s="1">
        <v>0.015</v>
      </c>
      <c r="R393" s="1">
        <f aca="true" t="shared" si="102" ref="R393:R403">(4/3)*PI()*((Q393/2)^2)*(P393/2)</f>
        <v>3.5342917352885168E-06</v>
      </c>
      <c r="S393" s="1">
        <v>0.4</v>
      </c>
      <c r="T393" s="1">
        <v>0.05</v>
      </c>
      <c r="U393" s="1">
        <f aca="true" t="shared" si="103" ref="U393:U399">(4/3)*PI()*((T393/2)^2)*(S393/2)</f>
        <v>0.0005235987755982989</v>
      </c>
      <c r="V393" s="1">
        <v>0</v>
      </c>
      <c r="W393" s="1"/>
      <c r="X393" s="1">
        <f aca="true" t="shared" si="104" ref="X393:X399">V393+W393</f>
        <v>0</v>
      </c>
      <c r="Y393" s="1">
        <v>0</v>
      </c>
      <c r="Z393" s="1"/>
      <c r="AA393" s="1">
        <f aca="true" t="shared" si="105" ref="AA393:AA399">Z393+AB393</f>
        <v>0</v>
      </c>
      <c r="AB393" s="1">
        <f aca="true" t="shared" si="106" ref="AB393:AB399">PI()*((Y393/2)^2)*V393</f>
        <v>0</v>
      </c>
      <c r="AC393" s="1">
        <f aca="true" t="shared" si="107" ref="AC393:AC399">AA393/U393</f>
        <v>0</v>
      </c>
      <c r="AD393" s="1" t="s">
        <v>434</v>
      </c>
      <c r="AE393" s="8">
        <v>1945</v>
      </c>
      <c r="AF393" s="1" t="s">
        <v>1704</v>
      </c>
      <c r="AG393" s="9" t="s">
        <v>429</v>
      </c>
      <c r="AH393" s="1"/>
      <c r="AI393" s="13" t="s">
        <v>442</v>
      </c>
    </row>
    <row r="394" spans="1:35" ht="15.75">
      <c r="A394" s="1" t="s">
        <v>562</v>
      </c>
      <c r="B394" s="1" t="s">
        <v>563</v>
      </c>
      <c r="C394" s="5" t="s">
        <v>489</v>
      </c>
      <c r="D394" s="6" t="s">
        <v>818</v>
      </c>
      <c r="E394" s="6" t="s">
        <v>1971</v>
      </c>
      <c r="F394" s="6" t="s">
        <v>1913</v>
      </c>
      <c r="G394" s="1" t="s">
        <v>488</v>
      </c>
      <c r="H394" s="1">
        <v>4.7</v>
      </c>
      <c r="I394" s="1" t="s">
        <v>1759</v>
      </c>
      <c r="J394" s="1" t="s">
        <v>165</v>
      </c>
      <c r="K394" s="1">
        <v>44.37</v>
      </c>
      <c r="L394" s="1" t="s">
        <v>1856</v>
      </c>
      <c r="M394" s="1">
        <v>0.0105</v>
      </c>
      <c r="N394" s="1">
        <v>0.0085</v>
      </c>
      <c r="O394" s="1">
        <f>(4/3)*PI()*((N394/2)^2)*(M394/2)</f>
        <v>3.972151211382595E-07</v>
      </c>
      <c r="P394" s="1">
        <v>0.021</v>
      </c>
      <c r="Q394" s="1">
        <v>0.0115</v>
      </c>
      <c r="R394" s="1">
        <f t="shared" si="102"/>
        <v>1.4541646995303753E-06</v>
      </c>
      <c r="S394" s="1">
        <v>0.088</v>
      </c>
      <c r="T394" s="1">
        <v>0.0575</v>
      </c>
      <c r="U394" s="1">
        <f t="shared" si="103"/>
        <v>0.00015234106376032505</v>
      </c>
      <c r="V394" s="5">
        <v>0.0145</v>
      </c>
      <c r="W394" s="5"/>
      <c r="X394" s="1">
        <f t="shared" si="104"/>
        <v>0.0145</v>
      </c>
      <c r="Y394" s="1">
        <v>0.02</v>
      </c>
      <c r="Z394" s="1"/>
      <c r="AA394" s="1">
        <f t="shared" si="105"/>
        <v>4.5553093477052E-06</v>
      </c>
      <c r="AB394" s="1">
        <f t="shared" si="106"/>
        <v>4.5553093477052E-06</v>
      </c>
      <c r="AC394" s="1">
        <f t="shared" si="107"/>
        <v>0.02990204502491837</v>
      </c>
      <c r="AD394" s="1" t="s">
        <v>81</v>
      </c>
      <c r="AE394" s="8">
        <v>1964</v>
      </c>
      <c r="AF394" s="13" t="s">
        <v>1704</v>
      </c>
      <c r="AG394" s="14" t="s">
        <v>490</v>
      </c>
      <c r="AH394" s="1"/>
      <c r="AI394" s="13" t="s">
        <v>130</v>
      </c>
    </row>
    <row r="395" spans="1:35" ht="15.75">
      <c r="A395" s="1" t="s">
        <v>684</v>
      </c>
      <c r="B395" s="1" t="s">
        <v>685</v>
      </c>
      <c r="C395" s="5" t="s">
        <v>686</v>
      </c>
      <c r="D395" s="6" t="s">
        <v>1326</v>
      </c>
      <c r="E395" s="6" t="s">
        <v>1912</v>
      </c>
      <c r="F395" s="6" t="s">
        <v>1913</v>
      </c>
      <c r="G395" s="1" t="s">
        <v>775</v>
      </c>
      <c r="H395" s="1">
        <v>15.5</v>
      </c>
      <c r="I395" s="1" t="s">
        <v>164</v>
      </c>
      <c r="J395" s="1" t="s">
        <v>415</v>
      </c>
      <c r="K395" s="1">
        <v>46</v>
      </c>
      <c r="L395" s="1" t="s">
        <v>1857</v>
      </c>
      <c r="M395" s="1">
        <v>0.0353</v>
      </c>
      <c r="N395" s="1">
        <v>0.0191</v>
      </c>
      <c r="O395" s="1">
        <f>(4/3)*PI()*((N395/2)^2)*(M395/2)</f>
        <v>6.7427966472083424E-06</v>
      </c>
      <c r="P395" s="1">
        <v>0.0435</v>
      </c>
      <c r="Q395" s="1">
        <v>0.0225</v>
      </c>
      <c r="R395" s="1">
        <f t="shared" si="102"/>
        <v>1.1530626786378785E-05</v>
      </c>
      <c r="S395" s="1">
        <v>0.2553</v>
      </c>
      <c r="T395" s="1">
        <v>0.1132</v>
      </c>
      <c r="U395" s="1">
        <f t="shared" si="103"/>
        <v>0.0017129405515390666</v>
      </c>
      <c r="V395" s="1">
        <v>0.25</v>
      </c>
      <c r="W395" s="1"/>
      <c r="X395" s="1">
        <f t="shared" si="104"/>
        <v>0.25</v>
      </c>
      <c r="Y395" s="1">
        <v>0.0474</v>
      </c>
      <c r="Z395" s="1"/>
      <c r="AA395" s="1">
        <f t="shared" si="105"/>
        <v>0.0004411502943987127</v>
      </c>
      <c r="AB395" s="1">
        <f t="shared" si="106"/>
        <v>0.0004411502943987127</v>
      </c>
      <c r="AC395" s="1">
        <f t="shared" si="107"/>
        <v>0.25753975758373043</v>
      </c>
      <c r="AD395" s="1" t="s">
        <v>1637</v>
      </c>
      <c r="AE395" s="8">
        <v>1962</v>
      </c>
      <c r="AF395" s="1" t="s">
        <v>1708</v>
      </c>
      <c r="AG395" s="7" t="s">
        <v>776</v>
      </c>
      <c r="AH395" s="1"/>
      <c r="AI395" s="13" t="s">
        <v>1784</v>
      </c>
    </row>
    <row r="396" spans="1:35" ht="15.75">
      <c r="A396" s="1" t="s">
        <v>51</v>
      </c>
      <c r="B396" s="1" t="s">
        <v>807</v>
      </c>
      <c r="C396" s="5" t="s">
        <v>736</v>
      </c>
      <c r="D396" s="6" t="s">
        <v>52</v>
      </c>
      <c r="E396" s="6" t="s">
        <v>1965</v>
      </c>
      <c r="F396" s="6" t="s">
        <v>1913</v>
      </c>
      <c r="G396" s="1" t="s">
        <v>77</v>
      </c>
      <c r="H396" s="1">
        <v>13</v>
      </c>
      <c r="I396" s="1" t="s">
        <v>164</v>
      </c>
      <c r="J396" s="1" t="s">
        <v>415</v>
      </c>
      <c r="K396" s="1">
        <v>14.64</v>
      </c>
      <c r="L396" s="1" t="s">
        <v>1804</v>
      </c>
      <c r="M396" s="1"/>
      <c r="N396" s="1"/>
      <c r="O396" s="1"/>
      <c r="P396" s="1">
        <v>0.1375</v>
      </c>
      <c r="Q396" s="1">
        <v>0.0635</v>
      </c>
      <c r="R396" s="1">
        <f t="shared" si="102"/>
        <v>0.0002903011598996081</v>
      </c>
      <c r="S396" s="1">
        <v>0.35</v>
      </c>
      <c r="T396" s="1">
        <v>0.59</v>
      </c>
      <c r="U396" s="1">
        <f t="shared" si="103"/>
        <v>0.06379265682501872</v>
      </c>
      <c r="V396" s="1">
        <v>0.42</v>
      </c>
      <c r="W396" s="1">
        <v>0.22</v>
      </c>
      <c r="X396" s="1">
        <f t="shared" si="104"/>
        <v>0.64</v>
      </c>
      <c r="Y396" s="1">
        <v>0.11</v>
      </c>
      <c r="Z396" s="1">
        <f>(PI()*(1/3)*((Y396/2)^2)*W396)*2</f>
        <v>0.0013938199406426713</v>
      </c>
      <c r="AA396" s="1">
        <f t="shared" si="105"/>
        <v>0.005385213407028504</v>
      </c>
      <c r="AB396" s="1">
        <f t="shared" si="106"/>
        <v>0.003991393466385832</v>
      </c>
      <c r="AC396" s="1">
        <f t="shared" si="107"/>
        <v>0.08441744982968771</v>
      </c>
      <c r="AD396" s="1" t="s">
        <v>1242</v>
      </c>
      <c r="AE396" s="8">
        <v>1961</v>
      </c>
      <c r="AF396" s="1" t="s">
        <v>1704</v>
      </c>
      <c r="AG396" s="9" t="s">
        <v>930</v>
      </c>
      <c r="AH396" s="1"/>
      <c r="AI396" s="13" t="s">
        <v>335</v>
      </c>
    </row>
    <row r="397" spans="1:35" ht="15.75">
      <c r="A397" s="1" t="s">
        <v>1697</v>
      </c>
      <c r="B397" s="1" t="s">
        <v>1620</v>
      </c>
      <c r="C397" s="5" t="s">
        <v>1626</v>
      </c>
      <c r="D397" s="6" t="s">
        <v>140</v>
      </c>
      <c r="E397" s="6" t="s">
        <v>1973</v>
      </c>
      <c r="F397" s="6" t="s">
        <v>1974</v>
      </c>
      <c r="G397" s="1" t="s">
        <v>1698</v>
      </c>
      <c r="H397" s="1">
        <v>13</v>
      </c>
      <c r="I397" s="1" t="s">
        <v>164</v>
      </c>
      <c r="J397" s="1" t="s">
        <v>415</v>
      </c>
      <c r="K397" s="1">
        <v>19.15</v>
      </c>
      <c r="L397" s="1" t="s">
        <v>1858</v>
      </c>
      <c r="M397" s="1">
        <v>0.149</v>
      </c>
      <c r="N397" s="1">
        <v>0.043</v>
      </c>
      <c r="O397" s="1">
        <f aca="true" t="shared" si="108" ref="O397:O402">(4/3)*PI()*((N397/2)^2)*(M397/2)</f>
        <v>0.0001442519862761069</v>
      </c>
      <c r="P397" s="1">
        <v>0.125</v>
      </c>
      <c r="Q397" s="1">
        <v>0.055</v>
      </c>
      <c r="R397" s="1">
        <f t="shared" si="102"/>
        <v>0.00019798578702310673</v>
      </c>
      <c r="S397" s="1">
        <v>0.297</v>
      </c>
      <c r="T397" s="1">
        <v>0.066</v>
      </c>
      <c r="U397" s="1">
        <f t="shared" si="103"/>
        <v>0.0006773964911523383</v>
      </c>
      <c r="V397" s="1">
        <v>0.361</v>
      </c>
      <c r="W397" s="1">
        <v>0.205</v>
      </c>
      <c r="X397" s="1">
        <f t="shared" si="104"/>
        <v>0.566</v>
      </c>
      <c r="Y397" s="1">
        <v>0.042</v>
      </c>
      <c r="Z397" s="1">
        <f>(PI()*(1/3)*((Y397/2)^2)*W397)*2</f>
        <v>0.0001893437892318568</v>
      </c>
      <c r="AA397" s="1">
        <f t="shared" si="105"/>
        <v>0.0006894884812760054</v>
      </c>
      <c r="AB397" s="1">
        <f t="shared" si="106"/>
        <v>0.0005001446920441487</v>
      </c>
      <c r="AC397" s="1">
        <f t="shared" si="107"/>
        <v>1.0178506831399392</v>
      </c>
      <c r="AD397" s="1" t="s">
        <v>1699</v>
      </c>
      <c r="AE397" s="8">
        <v>1986</v>
      </c>
      <c r="AF397" s="1" t="s">
        <v>1771</v>
      </c>
      <c r="AG397" s="9" t="s">
        <v>1700</v>
      </c>
      <c r="AH397" s="1"/>
      <c r="AI397" s="13" t="s">
        <v>356</v>
      </c>
    </row>
    <row r="398" spans="1:35" ht="15.75">
      <c r="A398" s="1" t="s">
        <v>1653</v>
      </c>
      <c r="B398" s="1" t="s">
        <v>1620</v>
      </c>
      <c r="C398" s="5" t="s">
        <v>1626</v>
      </c>
      <c r="D398" s="6" t="s">
        <v>140</v>
      </c>
      <c r="E398" s="6" t="s">
        <v>1973</v>
      </c>
      <c r="F398" s="6" t="s">
        <v>1974</v>
      </c>
      <c r="G398" s="1" t="s">
        <v>53</v>
      </c>
      <c r="H398" s="1">
        <v>13</v>
      </c>
      <c r="I398" s="1" t="s">
        <v>164</v>
      </c>
      <c r="J398" s="1" t="s">
        <v>415</v>
      </c>
      <c r="K398" s="1">
        <v>19.15</v>
      </c>
      <c r="L398" s="1" t="s">
        <v>1859</v>
      </c>
      <c r="M398" s="1">
        <v>0.136</v>
      </c>
      <c r="N398" s="1">
        <v>0.066</v>
      </c>
      <c r="O398" s="1">
        <f t="shared" si="108"/>
        <v>0.00031018829224484186</v>
      </c>
      <c r="P398" s="1">
        <v>0.271</v>
      </c>
      <c r="Q398" s="1">
        <v>0.056</v>
      </c>
      <c r="R398" s="1">
        <f t="shared" si="102"/>
        <v>0.00044498356103486795</v>
      </c>
      <c r="S398" s="1">
        <v>0.349</v>
      </c>
      <c r="T398" s="1">
        <v>0.086</v>
      </c>
      <c r="U398" s="1">
        <f t="shared" si="103"/>
        <v>0.001351515253969431</v>
      </c>
      <c r="V398" s="1">
        <v>0.409</v>
      </c>
      <c r="W398" s="1">
        <v>0.234</v>
      </c>
      <c r="X398" s="1">
        <f t="shared" si="104"/>
        <v>0.643</v>
      </c>
      <c r="Y398" s="1">
        <v>0.052</v>
      </c>
      <c r="Z398" s="1">
        <f>(PI()*(1/3)*((Y398/2)^2)*W398)*2</f>
        <v>0.0003312997948769652</v>
      </c>
      <c r="AA398" s="1">
        <f t="shared" si="105"/>
        <v>0.0011998998981120855</v>
      </c>
      <c r="AB398" s="1">
        <f t="shared" si="106"/>
        <v>0.0008686001032351202</v>
      </c>
      <c r="AC398" s="1">
        <f t="shared" si="107"/>
        <v>0.8878182429594873</v>
      </c>
      <c r="AD398" s="1" t="s">
        <v>173</v>
      </c>
      <c r="AE398" s="8">
        <v>1983</v>
      </c>
      <c r="AF398" s="1" t="s">
        <v>1771</v>
      </c>
      <c r="AG398" s="9"/>
      <c r="AH398" s="1"/>
      <c r="AI398" s="13" t="s">
        <v>356</v>
      </c>
    </row>
    <row r="399" spans="1:35" ht="15.75">
      <c r="A399" s="1" t="s">
        <v>1710</v>
      </c>
      <c r="B399" s="1" t="s">
        <v>1620</v>
      </c>
      <c r="C399" s="5" t="s">
        <v>1626</v>
      </c>
      <c r="D399" s="6" t="s">
        <v>140</v>
      </c>
      <c r="E399" s="6" t="s">
        <v>1973</v>
      </c>
      <c r="F399" s="6" t="s">
        <v>1974</v>
      </c>
      <c r="G399" s="1" t="s">
        <v>914</v>
      </c>
      <c r="H399" s="1">
        <v>22</v>
      </c>
      <c r="I399" s="1" t="s">
        <v>164</v>
      </c>
      <c r="J399" s="1" t="s">
        <v>415</v>
      </c>
      <c r="K399" s="1">
        <v>2.44</v>
      </c>
      <c r="L399" s="1" t="s">
        <v>1860</v>
      </c>
      <c r="M399" s="1">
        <v>0.14</v>
      </c>
      <c r="N399" s="1">
        <v>0.06</v>
      </c>
      <c r="O399" s="1">
        <f t="shared" si="108"/>
        <v>0.0002638937829015426</v>
      </c>
      <c r="P399" s="1">
        <v>0.2245</v>
      </c>
      <c r="Q399" s="1">
        <v>0.0513</v>
      </c>
      <c r="R399" s="1">
        <f t="shared" si="102"/>
        <v>0.00030934969906383747</v>
      </c>
      <c r="S399" s="1">
        <v>0.237</v>
      </c>
      <c r="T399" s="1">
        <v>0.08</v>
      </c>
      <c r="U399" s="1">
        <f t="shared" si="103"/>
        <v>0.0007941946228274997</v>
      </c>
      <c r="V399" s="1">
        <v>0.304</v>
      </c>
      <c r="W399" s="1">
        <v>0.218</v>
      </c>
      <c r="X399" s="1">
        <f t="shared" si="104"/>
        <v>0.522</v>
      </c>
      <c r="Y399" s="1">
        <v>0.041</v>
      </c>
      <c r="Z399" s="1">
        <f>(PI()*(1/3)*((Y399/2)^2)*W399)*2</f>
        <v>0.0001918769601082014</v>
      </c>
      <c r="AA399" s="1">
        <f t="shared" si="105"/>
        <v>0.000593234271160219</v>
      </c>
      <c r="AB399" s="1">
        <f t="shared" si="106"/>
        <v>0.0004013573110520176</v>
      </c>
      <c r="AC399" s="1">
        <f t="shared" si="107"/>
        <v>0.7469633438818566</v>
      </c>
      <c r="AD399" s="1" t="s">
        <v>1712</v>
      </c>
      <c r="AE399" s="8">
        <v>1966</v>
      </c>
      <c r="AF399" s="1" t="s">
        <v>1426</v>
      </c>
      <c r="AG399" s="1" t="s">
        <v>1713</v>
      </c>
      <c r="AH399" s="1"/>
      <c r="AI399" s="13" t="s">
        <v>335</v>
      </c>
    </row>
    <row r="400" spans="1:35" ht="15.75">
      <c r="A400" s="1" t="s">
        <v>1774</v>
      </c>
      <c r="B400" s="1" t="s">
        <v>1620</v>
      </c>
      <c r="C400" s="6" t="s">
        <v>1626</v>
      </c>
      <c r="D400" s="6" t="s">
        <v>140</v>
      </c>
      <c r="E400" s="6" t="s">
        <v>1973</v>
      </c>
      <c r="F400" s="6" t="s">
        <v>1974</v>
      </c>
      <c r="G400" s="1" t="s">
        <v>54</v>
      </c>
      <c r="H400" s="1">
        <v>15.5</v>
      </c>
      <c r="I400" s="1" t="s">
        <v>164</v>
      </c>
      <c r="J400" s="1" t="s">
        <v>415</v>
      </c>
      <c r="K400" s="1">
        <v>44</v>
      </c>
      <c r="L400" s="1" t="s">
        <v>1861</v>
      </c>
      <c r="M400" s="1">
        <v>0.14</v>
      </c>
      <c r="N400" s="1">
        <v>0.05</v>
      </c>
      <c r="O400" s="1">
        <f t="shared" si="108"/>
        <v>0.00018325957145940463</v>
      </c>
      <c r="P400" s="1">
        <v>0.1575</v>
      </c>
      <c r="Q400" s="1">
        <v>0.04</v>
      </c>
      <c r="R400" s="1">
        <f t="shared" si="102"/>
        <v>0.0001319468914507713</v>
      </c>
      <c r="S400" s="1"/>
      <c r="T400" s="1"/>
      <c r="U400" s="1"/>
      <c r="V400" s="1"/>
      <c r="W400" s="1"/>
      <c r="X400" s="1"/>
      <c r="Y400" s="1"/>
      <c r="Z400" s="1"/>
      <c r="AA400" s="1"/>
      <c r="AB400" s="1"/>
      <c r="AC400" s="1"/>
      <c r="AD400" s="1" t="s">
        <v>1630</v>
      </c>
      <c r="AE400" s="8">
        <v>1955</v>
      </c>
      <c r="AF400" s="1" t="s">
        <v>1708</v>
      </c>
      <c r="AG400" s="11" t="s">
        <v>1631</v>
      </c>
      <c r="AH400" s="1"/>
      <c r="AI400" s="22" t="s">
        <v>316</v>
      </c>
    </row>
    <row r="401" spans="1:35" ht="15.75">
      <c r="A401" s="1" t="s">
        <v>1702</v>
      </c>
      <c r="B401" s="1" t="s">
        <v>1620</v>
      </c>
      <c r="C401" s="5" t="s">
        <v>1626</v>
      </c>
      <c r="D401" s="6" t="s">
        <v>140</v>
      </c>
      <c r="E401" s="6" t="s">
        <v>1973</v>
      </c>
      <c r="F401" s="6" t="s">
        <v>1974</v>
      </c>
      <c r="G401" s="1" t="s">
        <v>1698</v>
      </c>
      <c r="H401" s="1">
        <v>13</v>
      </c>
      <c r="I401" s="1" t="s">
        <v>164</v>
      </c>
      <c r="J401" s="1" t="s">
        <v>415</v>
      </c>
      <c r="K401" s="1">
        <v>19.15</v>
      </c>
      <c r="L401" s="1" t="s">
        <v>1862</v>
      </c>
      <c r="M401" s="1">
        <v>0.159</v>
      </c>
      <c r="N401" s="1">
        <v>0.053</v>
      </c>
      <c r="O401" s="1">
        <f t="shared" si="108"/>
        <v>0.00023385544474424378</v>
      </c>
      <c r="P401" s="1">
        <v>0.17</v>
      </c>
      <c r="Q401" s="1">
        <v>0.02</v>
      </c>
      <c r="R401" s="1">
        <f t="shared" si="102"/>
        <v>3.560471674068432E-05</v>
      </c>
      <c r="S401" s="1">
        <v>0.288</v>
      </c>
      <c r="T401" s="1">
        <v>0.065</v>
      </c>
      <c r="U401" s="1">
        <f aca="true" t="shared" si="109" ref="U401:U409">(4/3)*PI()*((T401/2)^2)*(S401/2)</f>
        <v>0.0006371149901480101</v>
      </c>
      <c r="V401" s="1">
        <v>0.354</v>
      </c>
      <c r="W401" s="1">
        <v>0.227</v>
      </c>
      <c r="X401" s="1">
        <f aca="true" t="shared" si="110" ref="X401:X409">V401+W401</f>
        <v>0.581</v>
      </c>
      <c r="Y401" s="1">
        <v>0.042</v>
      </c>
      <c r="Z401" s="1">
        <f>(PI()*(1/3)*((Y401/2)^2)*W401)*2</f>
        <v>0.0002096636105152756</v>
      </c>
      <c r="AA401" s="1">
        <f aca="true" t="shared" si="111" ref="AA401:AA409">Z401+AB401</f>
        <v>0.0007001102060377926</v>
      </c>
      <c r="AB401" s="1">
        <f>PI()*((Y401/2)^2)*V401</f>
        <v>0.000490446595522517</v>
      </c>
      <c r="AC401" s="1">
        <f aca="true" t="shared" si="112" ref="AC401:AC409">AA401/U401</f>
        <v>1.0988757396449704</v>
      </c>
      <c r="AD401" s="1" t="s">
        <v>174</v>
      </c>
      <c r="AE401" s="8">
        <v>1986</v>
      </c>
      <c r="AF401" s="1" t="s">
        <v>1771</v>
      </c>
      <c r="AG401" s="9" t="s">
        <v>1425</v>
      </c>
      <c r="AH401" s="1"/>
      <c r="AI401" s="13" t="s">
        <v>356</v>
      </c>
    </row>
    <row r="402" spans="1:35" ht="15.75">
      <c r="A402" s="1" t="s">
        <v>55</v>
      </c>
      <c r="B402" s="1" t="s">
        <v>1620</v>
      </c>
      <c r="C402" s="5" t="s">
        <v>1626</v>
      </c>
      <c r="D402" s="6" t="s">
        <v>140</v>
      </c>
      <c r="E402" s="6" t="s">
        <v>1973</v>
      </c>
      <c r="F402" s="6" t="s">
        <v>1974</v>
      </c>
      <c r="G402" s="1" t="s">
        <v>56</v>
      </c>
      <c r="H402" s="1">
        <v>34.2</v>
      </c>
      <c r="I402" s="1" t="s">
        <v>164</v>
      </c>
      <c r="J402" s="1" t="s">
        <v>415</v>
      </c>
      <c r="K402" s="1">
        <v>48.46</v>
      </c>
      <c r="L402" s="1" t="s">
        <v>1863</v>
      </c>
      <c r="M402" s="1">
        <v>0.18</v>
      </c>
      <c r="N402" s="1">
        <v>0.05</v>
      </c>
      <c r="O402" s="1">
        <f t="shared" si="108"/>
        <v>0.0002356194490192345</v>
      </c>
      <c r="P402" s="1">
        <v>0.2035</v>
      </c>
      <c r="Q402" s="1">
        <v>0.051</v>
      </c>
      <c r="R402" s="1">
        <f t="shared" si="102"/>
        <v>0.0002771426645198941</v>
      </c>
      <c r="S402" s="1">
        <v>0.4889</v>
      </c>
      <c r="T402" s="1">
        <v>0.1067</v>
      </c>
      <c r="U402" s="1">
        <f t="shared" si="109"/>
        <v>0.0029143888616066913</v>
      </c>
      <c r="V402" s="1">
        <v>0.7422</v>
      </c>
      <c r="W402" s="1"/>
      <c r="X402" s="1">
        <f t="shared" si="110"/>
        <v>0.7422</v>
      </c>
      <c r="Y402" s="1">
        <v>0.0711</v>
      </c>
      <c r="Z402" s="1"/>
      <c r="AA402" s="1">
        <f t="shared" si="111"/>
        <v>0.0038462153663461817</v>
      </c>
      <c r="AB402" s="1">
        <f>PI()*((Y402/2)^2)*V402+2*((1/3)*PI()*((0.0622/2)^2)*0.444)</f>
        <v>0.0038462153663461817</v>
      </c>
      <c r="AC402" s="1">
        <f t="shared" si="112"/>
        <v>1.3197330723484093</v>
      </c>
      <c r="AD402" s="1" t="s">
        <v>1714</v>
      </c>
      <c r="AE402" s="8">
        <v>1951</v>
      </c>
      <c r="AF402" s="1" t="s">
        <v>1426</v>
      </c>
      <c r="AG402" s="9" t="s">
        <v>1715</v>
      </c>
      <c r="AH402" s="1"/>
      <c r="AI402" s="13" t="s">
        <v>225</v>
      </c>
    </row>
    <row r="403" spans="1:35" ht="15.75">
      <c r="A403" s="1" t="s">
        <v>1156</v>
      </c>
      <c r="B403" s="1" t="s">
        <v>982</v>
      </c>
      <c r="C403" s="5" t="s">
        <v>1503</v>
      </c>
      <c r="D403" s="5" t="s">
        <v>818</v>
      </c>
      <c r="E403" s="5" t="s">
        <v>1971</v>
      </c>
      <c r="F403" s="6" t="s">
        <v>1913</v>
      </c>
      <c r="G403" s="1" t="s">
        <v>1352</v>
      </c>
      <c r="H403" s="1">
        <v>16</v>
      </c>
      <c r="I403" s="1" t="s">
        <v>1329</v>
      </c>
      <c r="J403" s="1" t="s">
        <v>415</v>
      </c>
      <c r="K403" s="1">
        <v>47</v>
      </c>
      <c r="L403" s="1" t="s">
        <v>1864</v>
      </c>
      <c r="M403" s="1"/>
      <c r="N403" s="1"/>
      <c r="O403" s="1"/>
      <c r="P403" s="1">
        <v>0.018</v>
      </c>
      <c r="Q403" s="1">
        <v>0.012</v>
      </c>
      <c r="R403" s="1">
        <f t="shared" si="102"/>
        <v>1.3571680263507904E-06</v>
      </c>
      <c r="S403" s="1">
        <v>0.269</v>
      </c>
      <c r="T403" s="1">
        <v>0.071</v>
      </c>
      <c r="U403" s="1">
        <f t="shared" si="109"/>
        <v>0.0007100151240757855</v>
      </c>
      <c r="V403" s="1">
        <v>0</v>
      </c>
      <c r="W403" s="1"/>
      <c r="X403" s="1">
        <f t="shared" si="110"/>
        <v>0</v>
      </c>
      <c r="Y403" s="1">
        <v>0</v>
      </c>
      <c r="Z403" s="1"/>
      <c r="AA403" s="1">
        <f t="shared" si="111"/>
        <v>0</v>
      </c>
      <c r="AB403" s="1">
        <f aca="true" t="shared" si="113" ref="AB403:AB409">PI()*((Y403/2)^2)*V403</f>
        <v>0</v>
      </c>
      <c r="AC403" s="1">
        <f t="shared" si="112"/>
        <v>0</v>
      </c>
      <c r="AD403" s="1" t="s">
        <v>1608</v>
      </c>
      <c r="AE403" s="8">
        <v>1941</v>
      </c>
      <c r="AF403" s="1" t="s">
        <v>1708</v>
      </c>
      <c r="AG403" s="5" t="s">
        <v>1276</v>
      </c>
      <c r="AH403" s="1"/>
      <c r="AI403" s="13" t="s">
        <v>342</v>
      </c>
    </row>
    <row r="404" spans="1:35" ht="15.75">
      <c r="A404" s="1" t="s">
        <v>1717</v>
      </c>
      <c r="B404" s="1" t="s">
        <v>1718</v>
      </c>
      <c r="C404" s="5" t="s">
        <v>1777</v>
      </c>
      <c r="D404" s="5" t="s">
        <v>167</v>
      </c>
      <c r="E404" s="6" t="s">
        <v>1973</v>
      </c>
      <c r="F404" s="6" t="s">
        <v>1974</v>
      </c>
      <c r="G404" s="1" t="s">
        <v>1680</v>
      </c>
      <c r="H404" s="1">
        <v>28</v>
      </c>
      <c r="I404" s="1" t="s">
        <v>164</v>
      </c>
      <c r="J404" s="1" t="s">
        <v>415</v>
      </c>
      <c r="K404" s="1">
        <v>49</v>
      </c>
      <c r="L404" s="1" t="s">
        <v>1865</v>
      </c>
      <c r="M404" s="1"/>
      <c r="N404" s="1"/>
      <c r="O404" s="1"/>
      <c r="P404" s="1"/>
      <c r="Q404" s="1"/>
      <c r="R404" s="1"/>
      <c r="S404" s="1">
        <v>0.1574</v>
      </c>
      <c r="T404" s="1">
        <v>0.0426</v>
      </c>
      <c r="U404" s="1">
        <f t="shared" si="109"/>
        <v>0.0001495624423443506</v>
      </c>
      <c r="V404" s="1">
        <v>0.2056</v>
      </c>
      <c r="W404" s="1">
        <v>0.1944</v>
      </c>
      <c r="X404" s="1">
        <f t="shared" si="110"/>
        <v>0.4</v>
      </c>
      <c r="Y404" s="1">
        <v>0.0306</v>
      </c>
      <c r="Z404" s="1">
        <f>(PI()*(1/3)*((Y404/2)^2)*W404)*2</f>
        <v>9.530983898653695E-05</v>
      </c>
      <c r="AA404" s="1">
        <f t="shared" si="111"/>
        <v>0.0002465112502182653</v>
      </c>
      <c r="AB404" s="1">
        <f t="shared" si="113"/>
        <v>0.0001512014112317284</v>
      </c>
      <c r="AC404" s="1">
        <f t="shared" si="112"/>
        <v>1.6482162657567536</v>
      </c>
      <c r="AD404" s="13" t="s">
        <v>128</v>
      </c>
      <c r="AE404" s="8">
        <v>2008</v>
      </c>
      <c r="AF404" s="1" t="s">
        <v>1771</v>
      </c>
      <c r="AG404" s="10" t="s">
        <v>1772</v>
      </c>
      <c r="AH404" s="1"/>
      <c r="AI404" s="13" t="s">
        <v>1617</v>
      </c>
    </row>
    <row r="405" spans="1:35" ht="15.75">
      <c r="A405" s="1" t="s">
        <v>57</v>
      </c>
      <c r="B405" s="1" t="s">
        <v>1718</v>
      </c>
      <c r="C405" s="5" t="s">
        <v>1777</v>
      </c>
      <c r="D405" s="5" t="s">
        <v>167</v>
      </c>
      <c r="E405" s="5" t="s">
        <v>1973</v>
      </c>
      <c r="F405" s="6" t="s">
        <v>1974</v>
      </c>
      <c r="G405" s="1" t="s">
        <v>1547</v>
      </c>
      <c r="H405" s="1">
        <v>9</v>
      </c>
      <c r="I405" s="1" t="s">
        <v>164</v>
      </c>
      <c r="J405" s="1" t="s">
        <v>415</v>
      </c>
      <c r="K405" s="1">
        <v>29.06</v>
      </c>
      <c r="L405" s="1" t="s">
        <v>1866</v>
      </c>
      <c r="M405" s="1">
        <v>0.126</v>
      </c>
      <c r="N405" s="1">
        <v>0.047</v>
      </c>
      <c r="O405" s="1">
        <f>(4/3)*PI()*((N405/2)^2)*(M405/2)</f>
        <v>0.0001457353416073769</v>
      </c>
      <c r="P405" s="1">
        <v>0.097</v>
      </c>
      <c r="Q405" s="1">
        <v>0.054</v>
      </c>
      <c r="R405" s="1">
        <f>(4/3)*PI()*((Q405/2)^2)*(P405/2)</f>
        <v>0.00014810096087553002</v>
      </c>
      <c r="S405" s="1">
        <v>0.173</v>
      </c>
      <c r="T405" s="1">
        <v>0.037</v>
      </c>
      <c r="U405" s="1">
        <f t="shared" si="109"/>
        <v>0.00012400756321637426</v>
      </c>
      <c r="V405" s="1">
        <v>0.257</v>
      </c>
      <c r="W405" s="1">
        <v>0.241</v>
      </c>
      <c r="X405" s="1">
        <f t="shared" si="110"/>
        <v>0.498</v>
      </c>
      <c r="Y405" s="1">
        <v>0.035</v>
      </c>
      <c r="Z405" s="1">
        <f>(PI()*(1/3)*((Y405/2)^2)*W405)*2</f>
        <v>0.00015457944852600777</v>
      </c>
      <c r="AA405" s="1">
        <f t="shared" si="111"/>
        <v>0.0004018424253176095</v>
      </c>
      <c r="AB405" s="1">
        <f t="shared" si="113"/>
        <v>0.0002472629767916017</v>
      </c>
      <c r="AC405" s="1">
        <f t="shared" si="112"/>
        <v>3.2404670722902265</v>
      </c>
      <c r="AD405" s="1" t="s">
        <v>1622</v>
      </c>
      <c r="AE405" s="8">
        <v>1997</v>
      </c>
      <c r="AF405" s="1" t="s">
        <v>1704</v>
      </c>
      <c r="AG405" s="9" t="s">
        <v>1623</v>
      </c>
      <c r="AH405" s="1"/>
      <c r="AI405" s="13" t="s">
        <v>354</v>
      </c>
    </row>
    <row r="406" spans="1:35" ht="15.75">
      <c r="A406" s="1" t="s">
        <v>1457</v>
      </c>
      <c r="B406" s="1" t="s">
        <v>1610</v>
      </c>
      <c r="C406" s="5" t="s">
        <v>1449</v>
      </c>
      <c r="D406" s="6" t="s">
        <v>140</v>
      </c>
      <c r="E406" s="6" t="s">
        <v>1973</v>
      </c>
      <c r="F406" s="6" t="s">
        <v>1974</v>
      </c>
      <c r="G406" s="1" t="s">
        <v>775</v>
      </c>
      <c r="H406" s="1">
        <v>15.5</v>
      </c>
      <c r="I406" s="1" t="s">
        <v>164</v>
      </c>
      <c r="J406" s="1" t="s">
        <v>415</v>
      </c>
      <c r="K406" s="1">
        <v>46</v>
      </c>
      <c r="L406" s="1" t="s">
        <v>1823</v>
      </c>
      <c r="M406" s="1">
        <v>0.128</v>
      </c>
      <c r="N406" s="1">
        <v>0.048</v>
      </c>
      <c r="O406" s="1">
        <f>(4/3)*PI()*((N406/2)^2)*(M406/2)</f>
        <v>0.00015441556210924552</v>
      </c>
      <c r="P406" s="1">
        <v>0.116</v>
      </c>
      <c r="Q406" s="1">
        <v>0.094</v>
      </c>
      <c r="R406" s="1">
        <f>(4/3)*PI()*((Q406/2)^2)*(P406/2)</f>
        <v>0.000536676178617642</v>
      </c>
      <c r="S406" s="1">
        <v>0.22</v>
      </c>
      <c r="T406" s="1">
        <v>0.096</v>
      </c>
      <c r="U406" s="1">
        <f t="shared" si="109"/>
        <v>0.0010616069895010628</v>
      </c>
      <c r="V406" s="1">
        <v>0.573</v>
      </c>
      <c r="W406" s="1">
        <v>0.243</v>
      </c>
      <c r="X406" s="1">
        <f t="shared" si="110"/>
        <v>0.816</v>
      </c>
      <c r="Y406" s="1">
        <v>0.028</v>
      </c>
      <c r="Z406" s="1">
        <f>(PI()*(1/3)*((Y406/2)^2)*W406)*2</f>
        <v>9.975184993678312E-05</v>
      </c>
      <c r="AA406" s="1">
        <f t="shared" si="111"/>
        <v>0.0004525778376761456</v>
      </c>
      <c r="AB406" s="1">
        <f t="shared" si="113"/>
        <v>0.0003528259877393625</v>
      </c>
      <c r="AC406" s="1">
        <f t="shared" si="112"/>
        <v>0.42631392045454547</v>
      </c>
      <c r="AD406" s="1" t="s">
        <v>1525</v>
      </c>
      <c r="AE406" s="8">
        <v>1951</v>
      </c>
      <c r="AF406" s="1" t="s">
        <v>1708</v>
      </c>
      <c r="AG406" s="7" t="s">
        <v>1574</v>
      </c>
      <c r="AH406" s="1"/>
      <c r="AI406" s="13" t="s">
        <v>1784</v>
      </c>
    </row>
    <row r="407" spans="1:35" ht="15.75">
      <c r="A407" s="1" t="s">
        <v>831</v>
      </c>
      <c r="B407" s="1" t="s">
        <v>832</v>
      </c>
      <c r="C407" s="5" t="s">
        <v>731</v>
      </c>
      <c r="D407" s="5" t="s">
        <v>732</v>
      </c>
      <c r="E407" s="5" t="s">
        <v>1978</v>
      </c>
      <c r="F407" s="6" t="s">
        <v>1913</v>
      </c>
      <c r="G407" s="1" t="s">
        <v>1646</v>
      </c>
      <c r="H407" s="1">
        <v>8</v>
      </c>
      <c r="I407" s="1" t="s">
        <v>1749</v>
      </c>
      <c r="J407" s="1" t="s">
        <v>415</v>
      </c>
      <c r="K407" s="1">
        <v>45.57</v>
      </c>
      <c r="L407" s="1" t="s">
        <v>1867</v>
      </c>
      <c r="M407" s="1"/>
      <c r="N407" s="1"/>
      <c r="O407" s="1"/>
      <c r="P407" s="1"/>
      <c r="Q407" s="1"/>
      <c r="R407" s="1"/>
      <c r="S407" s="1">
        <v>0.426</v>
      </c>
      <c r="T407" s="1">
        <v>0.2505</v>
      </c>
      <c r="U407" s="1">
        <f t="shared" si="109"/>
        <v>0.013996636433175525</v>
      </c>
      <c r="V407" s="1">
        <v>0.7715</v>
      </c>
      <c r="W407" s="1"/>
      <c r="X407" s="1">
        <f t="shared" si="110"/>
        <v>0.7715</v>
      </c>
      <c r="Y407" s="1">
        <v>0.076</v>
      </c>
      <c r="Z407" s="1"/>
      <c r="AA407" s="1">
        <f t="shared" si="111"/>
        <v>0.003499878729361094</v>
      </c>
      <c r="AB407" s="1">
        <f t="shared" si="113"/>
        <v>0.003499878729361094</v>
      </c>
      <c r="AC407" s="1">
        <f t="shared" si="112"/>
        <v>0.2500514138572255</v>
      </c>
      <c r="AD407" s="1" t="s">
        <v>751</v>
      </c>
      <c r="AE407" s="8">
        <v>1965</v>
      </c>
      <c r="AF407" s="1" t="s">
        <v>1704</v>
      </c>
      <c r="AG407" s="10" t="s">
        <v>752</v>
      </c>
      <c r="AH407" s="1" t="s">
        <v>88</v>
      </c>
      <c r="AI407" s="13" t="s">
        <v>340</v>
      </c>
    </row>
    <row r="408" spans="1:35" ht="15.75">
      <c r="A408" s="1" t="s">
        <v>616</v>
      </c>
      <c r="B408" s="1" t="s">
        <v>349</v>
      </c>
      <c r="C408" s="5" t="s">
        <v>637</v>
      </c>
      <c r="D408" s="5" t="s">
        <v>732</v>
      </c>
      <c r="E408" s="5" t="s">
        <v>1978</v>
      </c>
      <c r="F408" s="6" t="s">
        <v>1913</v>
      </c>
      <c r="G408" s="1" t="s">
        <v>620</v>
      </c>
      <c r="H408" s="1">
        <v>3</v>
      </c>
      <c r="I408" s="7" t="s">
        <v>1682</v>
      </c>
      <c r="J408" s="1" t="s">
        <v>165</v>
      </c>
      <c r="K408" s="1">
        <v>43.2</v>
      </c>
      <c r="L408" s="1" t="s">
        <v>1868</v>
      </c>
      <c r="M408" s="1"/>
      <c r="N408" s="1"/>
      <c r="O408" s="1"/>
      <c r="P408" s="1"/>
      <c r="Q408" s="1"/>
      <c r="R408" s="1"/>
      <c r="S408" s="1">
        <v>0.515</v>
      </c>
      <c r="T408" s="1">
        <v>0.183</v>
      </c>
      <c r="U408" s="1">
        <f t="shared" si="109"/>
        <v>0.009030421688945887</v>
      </c>
      <c r="V408" s="1">
        <v>0.985</v>
      </c>
      <c r="W408" s="1"/>
      <c r="X408" s="1">
        <f t="shared" si="110"/>
        <v>0.985</v>
      </c>
      <c r="Y408" s="1">
        <v>0.048</v>
      </c>
      <c r="Z408" s="1"/>
      <c r="AA408" s="1">
        <f t="shared" si="111"/>
        <v>0.001782414007940705</v>
      </c>
      <c r="AB408" s="1">
        <f t="shared" si="113"/>
        <v>0.001782414007940705</v>
      </c>
      <c r="AC408" s="1">
        <f t="shared" si="112"/>
        <v>0.19737882341890553</v>
      </c>
      <c r="AD408" s="1" t="s">
        <v>65</v>
      </c>
      <c r="AE408" s="8">
        <v>1999</v>
      </c>
      <c r="AF408" s="1" t="s">
        <v>1771</v>
      </c>
      <c r="AG408" s="9" t="s">
        <v>535</v>
      </c>
      <c r="AH408" s="1"/>
      <c r="AI408" s="13" t="s">
        <v>561</v>
      </c>
    </row>
    <row r="409" spans="1:35" ht="15.75">
      <c r="A409" s="1" t="s">
        <v>201</v>
      </c>
      <c r="B409" s="1" t="s">
        <v>347</v>
      </c>
      <c r="C409" s="5" t="s">
        <v>348</v>
      </c>
      <c r="D409" s="6" t="s">
        <v>990</v>
      </c>
      <c r="E409" s="6" t="s">
        <v>1912</v>
      </c>
      <c r="F409" s="6" t="s">
        <v>1913</v>
      </c>
      <c r="G409" s="6" t="s">
        <v>260</v>
      </c>
      <c r="H409" s="1">
        <v>25</v>
      </c>
      <c r="I409" s="1" t="s">
        <v>1329</v>
      </c>
      <c r="J409" s="1" t="s">
        <v>165</v>
      </c>
      <c r="K409" s="1">
        <v>41.53</v>
      </c>
      <c r="L409" s="1" t="s">
        <v>1844</v>
      </c>
      <c r="M409" s="1">
        <v>0.115</v>
      </c>
      <c r="N409" s="1">
        <v>0.05</v>
      </c>
      <c r="O409" s="1">
        <f>(4/3)*PI()*((N409/2)^2)*(M409/2)</f>
        <v>0.00015053464798451093</v>
      </c>
      <c r="P409" s="1"/>
      <c r="Q409" s="1"/>
      <c r="R409" s="1"/>
      <c r="S409" s="1">
        <v>0.32</v>
      </c>
      <c r="T409" s="1">
        <v>0.102</v>
      </c>
      <c r="U409" s="1">
        <f t="shared" si="109"/>
        <v>0.001743206931623904</v>
      </c>
      <c r="V409" s="1">
        <v>0</v>
      </c>
      <c r="W409" s="1"/>
      <c r="X409" s="1">
        <f t="shared" si="110"/>
        <v>0</v>
      </c>
      <c r="Y409" s="1">
        <v>0</v>
      </c>
      <c r="Z409" s="1"/>
      <c r="AA409" s="1">
        <f t="shared" si="111"/>
        <v>0</v>
      </c>
      <c r="AB409" s="1">
        <f t="shared" si="113"/>
        <v>0</v>
      </c>
      <c r="AC409" s="1">
        <f t="shared" si="112"/>
        <v>0</v>
      </c>
      <c r="AD409" s="1" t="s">
        <v>526</v>
      </c>
      <c r="AE409" s="8">
        <v>1933</v>
      </c>
      <c r="AF409" s="1" t="s">
        <v>394</v>
      </c>
      <c r="AG409" s="1" t="s">
        <v>527</v>
      </c>
      <c r="AH409" s="1"/>
      <c r="AI409" s="13"/>
    </row>
  </sheetData>
  <printOptions/>
  <pageMargins left="0.75" right="0.75" top="1" bottom="1" header="0.5" footer="0.5"/>
  <pageSetup orientation="portrait"/>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Anson</dc:creator>
  <cp:keywords/>
  <dc:description/>
  <cp:lastModifiedBy>Robert Poulin</cp:lastModifiedBy>
  <dcterms:created xsi:type="dcterms:W3CDTF">2011-09-15T05:20:18Z</dcterms:created>
  <dcterms:modified xsi:type="dcterms:W3CDTF">2012-02-15T20:53:30Z</dcterms:modified>
  <cp:category/>
  <cp:version/>
  <cp:contentType/>
  <cp:contentStatus/>
</cp:coreProperties>
</file>